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805"/>
  </bookViews>
  <sheets>
    <sheet name="plan 2016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C81" i="2"/>
  <c r="C78" i="2"/>
  <c r="C77" i="2" s="1"/>
  <c r="K78" i="2"/>
  <c r="J78" i="2"/>
  <c r="I78" i="2"/>
  <c r="H78" i="2"/>
  <c r="H77" i="2" s="1"/>
  <c r="G78" i="2"/>
  <c r="F78" i="2"/>
  <c r="E78" i="2"/>
  <c r="D78" i="2"/>
  <c r="D77" i="2" s="1"/>
  <c r="K77" i="2"/>
  <c r="J77" i="2"/>
  <c r="I77" i="2"/>
  <c r="G77" i="2"/>
  <c r="F77" i="2"/>
  <c r="E77" i="2"/>
  <c r="J75" i="2"/>
  <c r="J84" i="2" s="1"/>
  <c r="F75" i="2"/>
  <c r="F84" i="2" s="1"/>
  <c r="C74" i="2"/>
  <c r="C73" i="2"/>
  <c r="C72" i="2"/>
  <c r="C71" i="2"/>
  <c r="C70" i="2"/>
  <c r="C69" i="2" s="1"/>
  <c r="K69" i="2"/>
  <c r="J69" i="2"/>
  <c r="I69" i="2"/>
  <c r="H69" i="2"/>
  <c r="G69" i="2"/>
  <c r="F69" i="2"/>
  <c r="E69" i="2"/>
  <c r="D69" i="2"/>
  <c r="C68" i="2"/>
  <c r="C67" i="2"/>
  <c r="C66" i="2"/>
  <c r="C65" i="2"/>
  <c r="C64" i="2"/>
  <c r="C63" i="2"/>
  <c r="C62" i="2"/>
  <c r="C61" i="2"/>
  <c r="C60" i="2"/>
  <c r="C59" i="2"/>
  <c r="K58" i="2"/>
  <c r="J58" i="2"/>
  <c r="I58" i="2"/>
  <c r="H58" i="2"/>
  <c r="G58" i="2"/>
  <c r="F58" i="2"/>
  <c r="E58" i="2"/>
  <c r="D58" i="2"/>
  <c r="C58" i="2"/>
  <c r="C57" i="2"/>
  <c r="C56" i="2"/>
  <c r="C55" i="2"/>
  <c r="C54" i="2"/>
  <c r="C53" i="2"/>
  <c r="K52" i="2"/>
  <c r="J52" i="2"/>
  <c r="I52" i="2"/>
  <c r="I45" i="2" s="1"/>
  <c r="H52" i="2"/>
  <c r="G52" i="2"/>
  <c r="F52" i="2"/>
  <c r="E52" i="2"/>
  <c r="E45" i="2" s="1"/>
  <c r="D52" i="2"/>
  <c r="C51" i="2"/>
  <c r="C50" i="2"/>
  <c r="C49" i="2"/>
  <c r="C48" i="2"/>
  <c r="C47" i="2"/>
  <c r="K46" i="2"/>
  <c r="K45" i="2" s="1"/>
  <c r="J46" i="2"/>
  <c r="I46" i="2"/>
  <c r="I75" i="2" s="1"/>
  <c r="I84" i="2" s="1"/>
  <c r="H46" i="2"/>
  <c r="H75" i="2" s="1"/>
  <c r="G46" i="2"/>
  <c r="F46" i="2"/>
  <c r="E46" i="2"/>
  <c r="E75" i="2" s="1"/>
  <c r="D46" i="2"/>
  <c r="D75" i="2" s="1"/>
  <c r="C46" i="2"/>
  <c r="J45" i="2"/>
  <c r="H45" i="2"/>
  <c r="F45" i="2"/>
  <c r="D45" i="2"/>
  <c r="I44" i="2"/>
  <c r="E44" i="2"/>
  <c r="J43" i="2"/>
  <c r="F43" i="2"/>
  <c r="C41" i="2"/>
  <c r="C40" i="2"/>
  <c r="C39" i="2"/>
  <c r="K38" i="2"/>
  <c r="K44" i="2" s="1"/>
  <c r="J38" i="2"/>
  <c r="J42" i="2" s="1"/>
  <c r="I38" i="2"/>
  <c r="I43" i="2" s="1"/>
  <c r="H38" i="2"/>
  <c r="H44" i="2" s="1"/>
  <c r="G38" i="2"/>
  <c r="G44" i="2" s="1"/>
  <c r="F38" i="2"/>
  <c r="F42" i="2" s="1"/>
  <c r="E38" i="2"/>
  <c r="E43" i="2" s="1"/>
  <c r="D38" i="2"/>
  <c r="D44" i="2" s="1"/>
  <c r="C38" i="2"/>
  <c r="O37" i="2"/>
  <c r="G45" i="2" l="1"/>
  <c r="G92" i="2" s="1"/>
  <c r="B14" i="2" s="1"/>
  <c r="C52" i="2"/>
  <c r="C75" i="2" s="1"/>
  <c r="H84" i="2"/>
  <c r="K42" i="2"/>
  <c r="K37" i="2" s="1"/>
  <c r="D42" i="2"/>
  <c r="H42" i="2"/>
  <c r="G43" i="2"/>
  <c r="K43" i="2"/>
  <c r="F44" i="2"/>
  <c r="C44" i="2" s="1"/>
  <c r="J44" i="2"/>
  <c r="G75" i="2"/>
  <c r="G84" i="2" s="1"/>
  <c r="K75" i="2"/>
  <c r="E42" i="2"/>
  <c r="E37" i="2" s="1"/>
  <c r="D43" i="2"/>
  <c r="G42" i="2"/>
  <c r="I42" i="2"/>
  <c r="H43" i="2"/>
  <c r="C45" i="2" l="1"/>
  <c r="C43" i="2"/>
  <c r="E92" i="2"/>
  <c r="B12" i="2"/>
  <c r="E84" i="2"/>
  <c r="D37" i="2"/>
  <c r="D84" i="2" s="1"/>
  <c r="D92" i="2" s="1"/>
  <c r="C42" i="2"/>
  <c r="C37" i="2" s="1"/>
  <c r="C84" i="2" s="1"/>
  <c r="K84" i="2"/>
  <c r="B11" i="2" l="1"/>
  <c r="C92" i="2"/>
  <c r="B19" i="2" l="1"/>
  <c r="B10" i="2"/>
</calcChain>
</file>

<file path=xl/sharedStrings.xml><?xml version="1.0" encoding="utf-8"?>
<sst xmlns="http://schemas.openxmlformats.org/spreadsheetml/2006/main" count="100" uniqueCount="91">
  <si>
    <t>Šifra u MZOŠ:</t>
  </si>
  <si>
    <t>20-010-001</t>
  </si>
  <si>
    <t>FINANCIJSKI PLAN-PLAN RASHODA I IZDATAKA</t>
  </si>
  <si>
    <t>NAZIV:</t>
  </si>
  <si>
    <t>SJEDIŠTE:</t>
  </si>
  <si>
    <t>ČAKOVEC</t>
  </si>
  <si>
    <t>RAZDJEL:</t>
  </si>
  <si>
    <t>80    MINISTARSTVO ZNANOSTI, OBRAZOVANJA I ŠPORTA</t>
  </si>
  <si>
    <t>GLAVA:</t>
  </si>
  <si>
    <t>15  OSNOVNOŠKOLSKO OBRAZOVANJE</t>
  </si>
  <si>
    <t>PLAN:  PRIHODI I PRIMICI</t>
  </si>
  <si>
    <t>Opći prihodi i primici</t>
  </si>
  <si>
    <t>Županijski ili gradski proračun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</si>
  <si>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</si>
  <si>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</si>
  <si>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</si>
  <si>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</si>
  <si>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</si>
  <si>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</si>
  <si>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PROJEKTI</t>
  </si>
  <si>
    <t>Ukupno</t>
  </si>
  <si>
    <t>Izradio:</t>
  </si>
  <si>
    <t>Spomenka Sušec</t>
  </si>
  <si>
    <t>Datum:</t>
  </si>
  <si>
    <t>M.P.</t>
  </si>
  <si>
    <t>Odgovorna osoba:</t>
  </si>
  <si>
    <t>Brojčana oznaka i naziv glavnog programa</t>
  </si>
  <si>
    <t>Brojčana oznaka i naziv programa</t>
  </si>
  <si>
    <r>
      <t>Pxxx</t>
    </r>
    <r>
      <rPr>
        <sz val="12"/>
        <rFont val="Times New Roman"/>
        <family val="1"/>
        <charset val="238"/>
      </rPr>
      <t xml:space="preserve"> -</t>
    </r>
    <r>
      <rPr>
        <b/>
        <sz val="12"/>
        <rFont val="Times New Roman"/>
        <family val="1"/>
      </rPr>
      <t>Redovni program odgoja i obrazovanja</t>
    </r>
  </si>
  <si>
    <t>PLAN: RASHODI I IZDACI</t>
  </si>
  <si>
    <t>Plan rashoda i izdataka prema izvoru financiranja</t>
  </si>
  <si>
    <t>Račun rashoda/izdataka</t>
  </si>
  <si>
    <t>Naziv računa</t>
  </si>
  <si>
    <t>Županijski  ili gradski proračun</t>
  </si>
  <si>
    <t>Plaće</t>
  </si>
  <si>
    <t>Plaće za redovan rad</t>
  </si>
  <si>
    <t>Plaće za prekovremeni rad</t>
  </si>
  <si>
    <t>Ostali rashodi za zaposlene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</si>
  <si>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</si>
  <si>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</si>
  <si>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</si>
  <si>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</si>
  <si>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</si>
  <si>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Ostale nak. troškova zaposl.</t>
  </si>
  <si>
    <t>Uredski materijal i ostali mat.</t>
  </si>
  <si>
    <t>Materijal i sirovine</t>
  </si>
  <si>
    <t>Energija</t>
  </si>
  <si>
    <t>Mat. i dijelovi za tek. i inv. od.</t>
  </si>
  <si>
    <t>Sitni inventar i auto gume</t>
  </si>
  <si>
    <t>Službena ,radna i zaštitna odjeća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</si>
  <si>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</si>
  <si>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</si>
  <si>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</si>
  <si>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</si>
  <si>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</si>
  <si>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</si>
  <si>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</si>
  <si>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</si>
  <si>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</si>
  <si>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</si>
  <si>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</si>
  <si>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</si>
  <si>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Naknade i  pristojbe</t>
  </si>
  <si>
    <t>Ostali nespomenuti rashodi</t>
  </si>
  <si>
    <t>Financijski rashodi</t>
  </si>
  <si>
    <t>Bankarske usluge i platni pr.</t>
  </si>
  <si>
    <t>zatezne kamate i  poslovnih odnosa</t>
  </si>
  <si>
    <t>Ostali nespomenuti financ. Rashodi</t>
  </si>
  <si>
    <t>UKUPNO AKTIVNOST</t>
  </si>
  <si>
    <t>PROJEKT 01</t>
  </si>
  <si>
    <t>Rashodi za nabavu proizvedene dugotrajne imovine</t>
  </si>
  <si>
    <t>Ostali građevinski objekti</t>
  </si>
  <si>
    <t>UKUPNO PROJEKT</t>
  </si>
  <si>
    <t xml:space="preserve">SVEUKUPNO </t>
  </si>
  <si>
    <t>PLAN 2016</t>
  </si>
  <si>
    <t>31.10.2015,</t>
  </si>
  <si>
    <t>Siniša Stričak</t>
  </si>
  <si>
    <t>Plan 2016</t>
  </si>
  <si>
    <t>Plan 2017/2018</t>
  </si>
  <si>
    <t>Plaće (bruto)</t>
  </si>
  <si>
    <t>Doprinosi na plaće</t>
  </si>
  <si>
    <t>Naknade troškova  zaposlenima</t>
  </si>
  <si>
    <t>Rashodi  za materijal i energiju</t>
  </si>
  <si>
    <t>Rashodi za usluge</t>
  </si>
  <si>
    <t>Nak.troškova  osobama izvan r.o.</t>
  </si>
  <si>
    <t>Ostali nespomenuti rashodi poslov.</t>
  </si>
  <si>
    <t>Ostali finanacijski rashodi</t>
  </si>
  <si>
    <t>Tekuće donacije</t>
  </si>
  <si>
    <t>Ostale naknade građanima i kuć.</t>
  </si>
  <si>
    <t>Plan 2018/2019</t>
  </si>
  <si>
    <t>I. OSNOVNA ŠKOLA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</si>
</sst>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4"/>
      <name val="Times New Roman"/>
      <family val="1"/>
      <charset val="238"/>
    </font>
    <font>
      <b/>
      <sz val="12"/>
      <name val="Arial"/>
      <family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9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/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5" xfId="0" applyBorder="1"/>
    <xf numFmtId="3" fontId="1" fillId="0" borderId="6" xfId="0" applyNumberFormat="1" applyFont="1" applyBorder="1"/>
    <xf numFmtId="0" fontId="0" fillId="0" borderId="7" xfId="0" applyBorder="1"/>
    <xf numFmtId="3" fontId="1" fillId="0" borderId="7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3" fontId="7" fillId="3" borderId="8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7" fillId="0" borderId="8" xfId="0" applyNumberFormat="1" applyFont="1" applyBorder="1" applyAlignment="1"/>
    <xf numFmtId="3" fontId="7" fillId="0" borderId="8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3" fontId="7" fillId="0" borderId="9" xfId="0" applyNumberFormat="1" applyFont="1" applyBorder="1" applyAlignment="1"/>
    <xf numFmtId="3" fontId="7" fillId="0" borderId="10" xfId="0" applyNumberFormat="1" applyFont="1" applyBorder="1"/>
    <xf numFmtId="3" fontId="7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7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0" fillId="0" borderId="0" xfId="0" applyAlignment="1"/>
    <xf numFmtId="0" fontId="7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/>
    <xf numFmtId="3" fontId="1" fillId="0" borderId="8" xfId="0" applyNumberFormat="1" applyFont="1" applyBorder="1"/>
    <xf numFmtId="3" fontId="1" fillId="0" borderId="8" xfId="0" applyNumberFormat="1" applyFont="1" applyBorder="1" applyAlignment="1">
      <alignment wrapText="1"/>
    </xf>
    <xf numFmtId="0" fontId="1" fillId="0" borderId="8" xfId="0" quotePrefix="1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3" fontId="4" fillId="0" borderId="8" xfId="0" applyNumberFormat="1" applyFont="1" applyBorder="1"/>
    <xf numFmtId="3" fontId="1" fillId="0" borderId="8" xfId="0" applyNumberFormat="1" applyFont="1" applyFill="1" applyBorder="1" applyAlignment="1">
      <alignment wrapText="1"/>
    </xf>
    <xf numFmtId="0" fontId="1" fillId="0" borderId="8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Border="1"/>
    <xf numFmtId="0" fontId="7" fillId="0" borderId="8" xfId="0" applyNumberFormat="1" applyFont="1" applyBorder="1"/>
    <xf numFmtId="0" fontId="1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left"/>
    </xf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3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/>
    <xf numFmtId="3" fontId="11" fillId="0" borderId="8" xfId="0" quotePrefix="1" applyNumberFormat="1" applyFont="1" applyBorder="1" applyAlignment="1">
      <alignment horizontal="center"/>
    </xf>
    <xf numFmtId="0" fontId="7" fillId="0" borderId="8" xfId="0" applyNumberFormat="1" applyFont="1" applyBorder="1" applyAlignment="1">
      <alignment wrapText="1"/>
    </xf>
    <xf numFmtId="0" fontId="7" fillId="0" borderId="8" xfId="0" quotePrefix="1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3" fontId="12" fillId="0" borderId="12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3" fontId="4" fillId="0" borderId="8" xfId="0" applyNumberFormat="1" applyFont="1" applyBorder="1" applyAlignment="1">
      <alignment wrapText="1"/>
    </xf>
    <xf numFmtId="3" fontId="0" fillId="0" borderId="0" xfId="0" applyNumberFormat="1"/>
    <xf numFmtId="0" fontId="13" fillId="0" borderId="0" xfId="0" applyFont="1"/>
    <xf numFmtId="0" fontId="4" fillId="0" borderId="8" xfId="0" quotePrefix="1" applyNumberFormat="1" applyFont="1" applyBorder="1" applyAlignment="1">
      <alignment horizontal="left"/>
    </xf>
    <xf numFmtId="3" fontId="14" fillId="0" borderId="8" xfId="0" applyNumberFormat="1" applyFont="1" applyBorder="1"/>
    <xf numFmtId="3" fontId="7" fillId="0" borderId="0" xfId="0" quotePrefix="1" applyNumberFormat="1" applyFont="1" applyFill="1" applyBorder="1" applyAlignment="1">
      <alignment horizontal="left" wrapText="1"/>
    </xf>
    <xf numFmtId="3" fontId="7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0" fillId="0" borderId="0" xfId="0" applyAlignment="1"/>
    <xf numFmtId="0" fontId="7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textRotation="90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</cellXfs>
  <cellStyles count="2">
    <cellStyle name="Normalno" xfId="0" builtinId="0"/>
    <cellStyle name="Obično_plan nabave roba i uslug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B4" sqref="B4"/>
    </sheetView>
  </sheetViews>
  <sheetFormatPr defaultRowHeight="15" x14ac:dyDescent="0.25"/>
  <cols>
    <col min="1" max="1" width="28.85546875" customWidth="1"/>
    <col min="2" max="2" width="33.7109375" customWidth="1"/>
    <col min="3" max="3" width="14.85546875" customWidth="1"/>
    <col min="4" max="4" width="12.28515625" customWidth="1"/>
    <col min="5" max="5" width="17.85546875" customWidth="1"/>
    <col min="6" max="6" width="14.140625" customWidth="1"/>
    <col min="7" max="7" width="11.7109375" customWidth="1"/>
    <col min="11" max="11" width="12.7109375" customWidth="1"/>
    <col min="12" max="13" width="12.5703125" customWidth="1"/>
  </cols>
  <sheetData>
    <row r="1" spans="1:13" ht="18.75" x14ac:dyDescent="0.3">
      <c r="A1" s="5"/>
      <c r="B1" s="2"/>
      <c r="C1" s="3"/>
      <c r="D1" s="4"/>
      <c r="E1" s="4"/>
      <c r="F1" s="3"/>
      <c r="G1" s="3"/>
      <c r="H1" s="3"/>
      <c r="I1" s="3"/>
      <c r="J1" s="3"/>
      <c r="K1" s="3"/>
      <c r="L1" s="4"/>
      <c r="M1" s="4"/>
    </row>
    <row r="2" spans="1:13" ht="16.5" thickBot="1" x14ac:dyDescent="0.3">
      <c r="A2" s="1"/>
      <c r="B2" s="2"/>
      <c r="C2" s="3"/>
      <c r="D2" s="4"/>
      <c r="E2" s="4"/>
      <c r="F2" s="3"/>
      <c r="G2" s="3"/>
      <c r="H2" s="3"/>
      <c r="I2" s="3"/>
      <c r="J2" s="3"/>
      <c r="K2" s="3"/>
      <c r="L2" s="4"/>
      <c r="M2" s="4"/>
    </row>
    <row r="3" spans="1:13" ht="16.5" thickBot="1" x14ac:dyDescent="0.3">
      <c r="A3" s="6" t="s">
        <v>0</v>
      </c>
      <c r="B3" s="7" t="s">
        <v>1</v>
      </c>
      <c r="C3" s="8"/>
      <c r="D3" s="4"/>
      <c r="E3" s="4"/>
      <c r="F3" s="9" t="s">
        <v>2</v>
      </c>
      <c r="G3" s="10"/>
      <c r="H3" s="10"/>
      <c r="I3" s="10"/>
      <c r="J3" s="11"/>
      <c r="K3" s="3"/>
      <c r="L3" s="4"/>
      <c r="M3" s="4"/>
    </row>
    <row r="4" spans="1:13" ht="15.75" x14ac:dyDescent="0.25">
      <c r="A4" s="12" t="s">
        <v>3</v>
      </c>
      <c r="B4" s="13" t="s">
        <v>90</v>
      </c>
      <c r="C4" s="14"/>
      <c r="D4" s="4"/>
      <c r="E4" s="4"/>
      <c r="F4" s="3"/>
      <c r="G4" s="3"/>
      <c r="H4" s="3"/>
      <c r="I4" s="3"/>
      <c r="J4" s="3"/>
      <c r="K4" s="3"/>
      <c r="L4" s="4"/>
      <c r="M4" s="4"/>
    </row>
    <row r="5" spans="1:13" ht="15.75" x14ac:dyDescent="0.25">
      <c r="A5" s="12" t="s">
        <v>4</v>
      </c>
      <c r="B5" s="15" t="s">
        <v>5</v>
      </c>
      <c r="C5" s="16"/>
      <c r="D5" s="4"/>
      <c r="E5" s="4"/>
      <c r="F5" s="3"/>
      <c r="G5" s="3"/>
      <c r="H5" s="3"/>
      <c r="I5" s="3"/>
      <c r="J5" s="3"/>
      <c r="K5" s="3"/>
      <c r="L5" s="4"/>
      <c r="M5" s="4"/>
    </row>
    <row r="6" spans="1:13" ht="15.75" x14ac:dyDescent="0.25">
      <c r="A6" s="12"/>
      <c r="B6" s="17"/>
      <c r="C6" s="3"/>
      <c r="D6" s="4"/>
      <c r="E6" s="4"/>
      <c r="F6" s="3"/>
      <c r="G6" s="3"/>
      <c r="H6" s="3"/>
      <c r="I6" s="3"/>
      <c r="J6" s="3"/>
      <c r="K6" s="3"/>
      <c r="L6" s="4"/>
      <c r="M6" s="4"/>
    </row>
    <row r="7" spans="1:13" ht="18" x14ac:dyDescent="0.25">
      <c r="A7" s="6" t="s">
        <v>6</v>
      </c>
      <c r="B7" s="18" t="s">
        <v>7</v>
      </c>
      <c r="C7" s="3"/>
      <c r="D7" s="4"/>
      <c r="E7" s="4"/>
      <c r="F7" s="3"/>
      <c r="G7" s="3"/>
      <c r="H7" s="3"/>
      <c r="I7" s="3"/>
      <c r="J7" s="3"/>
      <c r="K7" s="3"/>
      <c r="L7" s="4"/>
      <c r="M7" s="4"/>
    </row>
    <row r="8" spans="1:13" ht="15.75" x14ac:dyDescent="0.25">
      <c r="A8" s="6" t="s">
        <v>8</v>
      </c>
      <c r="B8" s="6" t="s">
        <v>9</v>
      </c>
      <c r="C8" s="3"/>
      <c r="D8" s="4"/>
      <c r="E8" s="4"/>
      <c r="F8" s="3"/>
      <c r="G8" s="3"/>
      <c r="H8" s="3"/>
      <c r="I8" s="3"/>
      <c r="J8" s="3"/>
      <c r="K8" s="3"/>
      <c r="L8" s="4"/>
      <c r="M8" s="4"/>
    </row>
    <row r="9" spans="1:13" ht="31.5" x14ac:dyDescent="0.25">
      <c r="A9" s="19" t="s">
        <v>10</v>
      </c>
      <c r="B9" s="20" t="s">
        <v>74</v>
      </c>
      <c r="C9" s="3"/>
      <c r="D9" s="4"/>
      <c r="E9" s="21"/>
      <c r="F9" s="21"/>
      <c r="G9" s="21"/>
      <c r="H9" s="21"/>
      <c r="I9" s="21"/>
      <c r="J9" s="21"/>
      <c r="K9" s="21"/>
      <c r="L9" s="4"/>
      <c r="M9" s="4"/>
    </row>
    <row r="10" spans="1:13" ht="24.75" customHeight="1" x14ac:dyDescent="0.25">
      <c r="A10" s="22" t="s">
        <v>11</v>
      </c>
      <c r="B10" s="23">
        <f>SUM(B11:B12)</f>
        <v>9705920</v>
      </c>
      <c r="C10" s="3"/>
      <c r="D10" s="4"/>
      <c r="E10" s="25"/>
      <c r="F10" s="21"/>
      <c r="G10" s="21"/>
      <c r="H10" s="21"/>
      <c r="I10" s="21"/>
      <c r="J10" s="21"/>
      <c r="K10" s="21"/>
      <c r="L10" s="4"/>
      <c r="M10" s="4"/>
    </row>
    <row r="11" spans="1:13" ht="32.25" customHeight="1" x14ac:dyDescent="0.25">
      <c r="A11" s="26" t="s">
        <v>12</v>
      </c>
      <c r="B11" s="23">
        <f>D92</f>
        <v>1235520</v>
      </c>
      <c r="C11" s="3"/>
      <c r="D11" s="4"/>
      <c r="E11" s="25"/>
      <c r="F11" s="21"/>
      <c r="G11" s="21"/>
      <c r="H11" s="21"/>
      <c r="I11" s="21"/>
      <c r="J11" s="21"/>
      <c r="K11" s="21"/>
      <c r="L11" s="4"/>
      <c r="M11" s="4"/>
    </row>
    <row r="12" spans="1:13" ht="15.75" x14ac:dyDescent="0.25">
      <c r="A12" s="22" t="s">
        <v>13</v>
      </c>
      <c r="B12" s="23">
        <f>E37+E45</f>
        <v>8470400</v>
      </c>
      <c r="C12" s="3"/>
      <c r="D12" s="4"/>
      <c r="E12" s="24"/>
      <c r="F12" s="21"/>
      <c r="G12" s="21"/>
      <c r="H12" s="21"/>
      <c r="I12" s="21"/>
      <c r="J12" s="21"/>
      <c r="K12" s="21"/>
      <c r="L12" s="4"/>
      <c r="M12" s="4"/>
    </row>
    <row r="13" spans="1:13" ht="15.75" x14ac:dyDescent="0.25">
      <c r="A13" s="22" t="s">
        <v>14</v>
      </c>
      <c r="B13" s="23">
        <v>64400</v>
      </c>
      <c r="C13" s="3"/>
      <c r="D13" s="4"/>
      <c r="E13" s="25"/>
      <c r="F13" s="21"/>
      <c r="G13" s="21"/>
      <c r="H13" s="21"/>
      <c r="I13" s="21"/>
      <c r="J13" s="21"/>
      <c r="K13" s="21"/>
      <c r="L13" s="4"/>
      <c r="M13" s="4"/>
    </row>
    <row r="14" spans="1:13" ht="15.75" x14ac:dyDescent="0.25">
      <c r="A14" s="22" t="s">
        <v>15</v>
      </c>
      <c r="B14" s="23">
        <f>G92</f>
        <v>675000</v>
      </c>
      <c r="C14" s="3"/>
      <c r="D14" s="4"/>
      <c r="E14" s="24"/>
      <c r="F14" s="21"/>
      <c r="G14" s="21"/>
      <c r="H14" s="21"/>
      <c r="I14" s="21"/>
      <c r="J14" s="21"/>
      <c r="K14" s="21"/>
      <c r="L14" s="4"/>
      <c r="M14" s="4"/>
    </row>
    <row r="15" spans="1:13" ht="15.75" x14ac:dyDescent="0.25">
      <c r="A15" s="22" t="s">
        <v>16</v>
      </c>
      <c r="B15" s="23">
        <v>0</v>
      </c>
      <c r="C15" s="3"/>
      <c r="D15" s="4"/>
      <c r="E15" s="24"/>
      <c r="F15" s="21"/>
      <c r="G15" s="21"/>
      <c r="H15" s="21"/>
      <c r="I15" s="21"/>
      <c r="J15" s="21"/>
      <c r="K15" s="21"/>
      <c r="L15" s="4"/>
      <c r="M15" s="4"/>
    </row>
    <row r="16" spans="1:13" ht="15.75" x14ac:dyDescent="0.25">
      <c r="A16" s="22" t="s">
        <v>17</v>
      </c>
      <c r="B16" s="23">
        <v>30000</v>
      </c>
      <c r="C16" s="3"/>
      <c r="D16" s="4"/>
      <c r="E16" s="24"/>
      <c r="F16" s="21"/>
      <c r="G16" s="21"/>
      <c r="H16" s="21"/>
      <c r="I16" s="21"/>
      <c r="J16" s="21"/>
      <c r="K16" s="21"/>
      <c r="L16" s="4"/>
      <c r="M16" s="4"/>
    </row>
    <row r="17" spans="1:13" ht="47.25" customHeight="1" x14ac:dyDescent="0.25">
      <c r="A17" s="26" t="s">
        <v>18</v>
      </c>
      <c r="B17" s="23">
        <v>3000</v>
      </c>
      <c r="C17" s="3"/>
      <c r="D17" s="4"/>
      <c r="E17" s="24"/>
      <c r="F17" s="21"/>
      <c r="G17" s="21"/>
      <c r="H17" s="21"/>
      <c r="I17" s="21"/>
      <c r="J17" s="21"/>
      <c r="K17" s="21"/>
      <c r="L17" s="3"/>
      <c r="M17" s="3"/>
    </row>
    <row r="18" spans="1:13" ht="15.75" x14ac:dyDescent="0.25">
      <c r="A18" s="26" t="s">
        <v>19</v>
      </c>
      <c r="B18" s="23">
        <v>864900</v>
      </c>
      <c r="C18" s="3"/>
      <c r="D18" s="4"/>
      <c r="E18" s="24"/>
      <c r="F18" s="21"/>
      <c r="G18" s="21"/>
      <c r="H18" s="21"/>
      <c r="I18" s="21"/>
      <c r="J18" s="21"/>
      <c r="K18" s="21"/>
      <c r="L18" s="3"/>
      <c r="M18" s="3"/>
    </row>
    <row r="19" spans="1:13" ht="15.75" x14ac:dyDescent="0.25">
      <c r="A19" s="27" t="s">
        <v>20</v>
      </c>
      <c r="B19" s="28">
        <f>SUM(B11:B18)</f>
        <v>11343220</v>
      </c>
      <c r="C19" s="3"/>
      <c r="D19" s="4"/>
      <c r="E19" s="24"/>
      <c r="F19" s="21"/>
      <c r="G19" s="21"/>
      <c r="H19" s="21"/>
      <c r="I19" s="21"/>
      <c r="J19" s="21"/>
      <c r="K19" s="21"/>
      <c r="L19" s="3"/>
      <c r="M19" s="3"/>
    </row>
    <row r="20" spans="1:13" ht="15.75" x14ac:dyDescent="0.25">
      <c r="A20" s="29"/>
      <c r="B20" s="24"/>
      <c r="C20" s="3"/>
      <c r="D20" s="4"/>
      <c r="E20" s="24"/>
      <c r="F20" s="21"/>
      <c r="G20" s="21"/>
      <c r="H20" s="21"/>
      <c r="I20" s="21"/>
      <c r="J20" s="21"/>
      <c r="K20" s="21"/>
      <c r="L20" s="3"/>
      <c r="M20" s="3"/>
    </row>
    <row r="21" spans="1:13" ht="15.75" x14ac:dyDescent="0.25">
      <c r="A21" s="30" t="s">
        <v>21</v>
      </c>
      <c r="B21" s="31" t="s">
        <v>22</v>
      </c>
      <c r="C21" s="21"/>
      <c r="D21" s="24" t="s">
        <v>23</v>
      </c>
      <c r="E21" s="32" t="s">
        <v>75</v>
      </c>
      <c r="F21" s="21"/>
      <c r="G21" s="24"/>
      <c r="H21" s="24" t="s">
        <v>24</v>
      </c>
      <c r="I21" s="24"/>
      <c r="J21" s="21"/>
      <c r="K21" s="24" t="s">
        <v>25</v>
      </c>
      <c r="L21" s="21"/>
      <c r="M21" s="21"/>
    </row>
    <row r="22" spans="1:13" ht="15.75" x14ac:dyDescent="0.25">
      <c r="A22" s="21"/>
      <c r="B22" s="21"/>
      <c r="C22" s="21"/>
      <c r="D22" s="21"/>
      <c r="E22" s="32"/>
      <c r="F22" s="21"/>
      <c r="G22" s="21"/>
      <c r="H22" s="21"/>
      <c r="I22" s="21"/>
      <c r="J22" s="21"/>
      <c r="K22" s="21" t="s">
        <v>76</v>
      </c>
      <c r="L22" s="21"/>
      <c r="M22" s="21"/>
    </row>
    <row r="23" spans="1:13" ht="15.75" x14ac:dyDescent="0.25">
      <c r="A23" s="81" t="s">
        <v>26</v>
      </c>
      <c r="B23" s="81"/>
      <c r="C23" s="81"/>
      <c r="D23" s="24"/>
      <c r="E23" s="24"/>
      <c r="F23" s="21"/>
      <c r="G23" s="21"/>
      <c r="H23" s="21"/>
      <c r="I23" s="21"/>
      <c r="J23" s="21"/>
      <c r="K23" s="21"/>
      <c r="L23" s="3"/>
      <c r="M23" s="3"/>
    </row>
    <row r="24" spans="1:13" ht="15.75" x14ac:dyDescent="0.25">
      <c r="A24" s="82" t="s">
        <v>27</v>
      </c>
      <c r="B24" s="82"/>
      <c r="C24" s="83" t="s">
        <v>28</v>
      </c>
      <c r="D24" s="84"/>
      <c r="E24" s="24"/>
      <c r="F24" s="21"/>
      <c r="G24" s="21"/>
      <c r="H24" s="21"/>
      <c r="I24" s="21"/>
      <c r="J24" s="21"/>
      <c r="K24" s="21"/>
      <c r="L24" s="3"/>
      <c r="M24" s="3"/>
    </row>
    <row r="25" spans="1:13" ht="18.75" x14ac:dyDescent="0.3">
      <c r="A25" s="33"/>
      <c r="B25" s="33"/>
      <c r="C25" s="34"/>
      <c r="D25" s="35"/>
      <c r="E25" s="24"/>
      <c r="F25" s="21"/>
      <c r="G25" s="21"/>
      <c r="H25" s="21"/>
      <c r="I25" s="21"/>
      <c r="J25" s="21"/>
      <c r="K25" s="21"/>
      <c r="L25" s="3"/>
      <c r="M25" s="3"/>
    </row>
    <row r="26" spans="1:13" ht="18.75" x14ac:dyDescent="0.3">
      <c r="A26" s="33"/>
      <c r="B26" s="33"/>
      <c r="C26" s="34"/>
      <c r="D26" s="35"/>
      <c r="E26" s="24"/>
      <c r="F26" s="21"/>
      <c r="G26" s="21"/>
      <c r="H26" s="21"/>
      <c r="I26" s="21"/>
      <c r="J26" s="21"/>
      <c r="K26" s="21"/>
      <c r="L26" s="3"/>
      <c r="M26" s="3"/>
    </row>
    <row r="27" spans="1:13" ht="18.75" x14ac:dyDescent="0.3">
      <c r="A27" s="33"/>
      <c r="B27" s="33"/>
      <c r="C27" s="34"/>
      <c r="D27" s="35"/>
      <c r="E27" s="24"/>
      <c r="F27" s="21"/>
      <c r="G27" s="21"/>
      <c r="H27" s="21"/>
      <c r="I27" s="21"/>
      <c r="J27" s="21"/>
      <c r="K27" s="21"/>
      <c r="L27" s="3"/>
      <c r="M27" s="3"/>
    </row>
    <row r="28" spans="1:13" ht="18.75" x14ac:dyDescent="0.3">
      <c r="A28" s="33"/>
      <c r="B28" s="33"/>
      <c r="C28" s="34"/>
      <c r="D28" s="35"/>
      <c r="E28" s="24"/>
      <c r="F28" s="21"/>
      <c r="G28" s="21"/>
      <c r="H28" s="21"/>
      <c r="I28" s="21"/>
      <c r="J28" s="21"/>
      <c r="K28" s="21"/>
      <c r="L28" s="3"/>
      <c r="M28" s="3"/>
    </row>
    <row r="29" spans="1:13" ht="18.75" x14ac:dyDescent="0.3">
      <c r="A29" s="33"/>
      <c r="B29" s="33"/>
      <c r="C29" s="34"/>
      <c r="D29" s="35"/>
      <c r="E29" s="24"/>
      <c r="F29" s="21"/>
      <c r="G29" s="21"/>
      <c r="H29" s="21"/>
      <c r="I29" s="21"/>
      <c r="J29" s="21"/>
      <c r="K29" s="21"/>
      <c r="L29" s="3"/>
      <c r="M29" s="3"/>
    </row>
    <row r="30" spans="1:13" ht="18.75" x14ac:dyDescent="0.3">
      <c r="A30" s="33"/>
      <c r="B30" s="33"/>
      <c r="C30" s="34"/>
      <c r="D30" s="35"/>
      <c r="E30" s="24"/>
      <c r="F30" s="21"/>
      <c r="G30" s="21"/>
      <c r="H30" s="21"/>
      <c r="I30" s="21"/>
      <c r="J30" s="21"/>
      <c r="K30" s="21"/>
      <c r="L30" s="3"/>
      <c r="M30" s="3"/>
    </row>
    <row r="31" spans="1:13" ht="18.75" x14ac:dyDescent="0.3">
      <c r="A31" s="33"/>
      <c r="B31" s="33"/>
      <c r="C31" s="34"/>
      <c r="D31" s="35"/>
      <c r="E31" s="24"/>
      <c r="F31" s="21"/>
      <c r="G31" s="21"/>
      <c r="H31" s="21"/>
      <c r="I31" s="21"/>
      <c r="J31" s="21"/>
      <c r="K31" s="21"/>
      <c r="L31" s="3"/>
      <c r="M31" s="3"/>
    </row>
    <row r="32" spans="1:13" ht="18.75" x14ac:dyDescent="0.3">
      <c r="A32" s="33"/>
      <c r="B32" s="33"/>
      <c r="C32" s="34"/>
      <c r="D32" s="35"/>
      <c r="E32" s="24"/>
      <c r="F32" s="21"/>
      <c r="G32" s="21"/>
      <c r="H32" s="21"/>
      <c r="I32" s="21"/>
      <c r="J32" s="21"/>
      <c r="K32" s="21"/>
      <c r="L32" s="3"/>
      <c r="M32" s="3"/>
    </row>
    <row r="33" spans="1:15" ht="18.75" x14ac:dyDescent="0.3">
      <c r="A33" s="33"/>
      <c r="B33" s="33"/>
      <c r="C33" s="34"/>
      <c r="D33" s="35"/>
      <c r="E33" s="24"/>
      <c r="F33" s="21"/>
      <c r="G33" s="21"/>
      <c r="H33" s="21"/>
      <c r="I33" s="21"/>
      <c r="J33" s="21"/>
      <c r="K33" s="21"/>
      <c r="L33" s="3"/>
      <c r="M33" s="3"/>
    </row>
    <row r="34" spans="1:15" ht="15.75" x14ac:dyDescent="0.25">
      <c r="A34" s="36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"/>
      <c r="M34" s="3"/>
    </row>
    <row r="35" spans="1:15" ht="31.5" x14ac:dyDescent="0.25">
      <c r="A35" s="19" t="s">
        <v>29</v>
      </c>
      <c r="B35" s="38"/>
      <c r="C35" s="38"/>
      <c r="D35" s="85" t="s">
        <v>30</v>
      </c>
      <c r="E35" s="86"/>
      <c r="F35" s="87" t="s">
        <v>14</v>
      </c>
      <c r="G35" s="87" t="s">
        <v>15</v>
      </c>
      <c r="H35" s="87" t="s">
        <v>16</v>
      </c>
      <c r="I35" s="87" t="s">
        <v>17</v>
      </c>
      <c r="J35" s="88" t="s">
        <v>18</v>
      </c>
      <c r="K35" s="89" t="s">
        <v>19</v>
      </c>
      <c r="L35" s="39"/>
      <c r="M35" s="40"/>
    </row>
    <row r="36" spans="1:15" ht="58.5" customHeight="1" x14ac:dyDescent="0.25">
      <c r="A36" s="41" t="s">
        <v>31</v>
      </c>
      <c r="B36" s="42" t="s">
        <v>32</v>
      </c>
      <c r="C36" s="42" t="s">
        <v>77</v>
      </c>
      <c r="D36" s="43" t="s">
        <v>33</v>
      </c>
      <c r="E36" s="44" t="s">
        <v>13</v>
      </c>
      <c r="F36" s="87"/>
      <c r="G36" s="87"/>
      <c r="H36" s="87"/>
      <c r="I36" s="87"/>
      <c r="J36" s="88"/>
      <c r="K36" s="89"/>
      <c r="L36" s="42" t="s">
        <v>78</v>
      </c>
      <c r="M36" s="42" t="s">
        <v>89</v>
      </c>
    </row>
    <row r="37" spans="1:15" ht="15.75" x14ac:dyDescent="0.25">
      <c r="A37" s="45">
        <v>31</v>
      </c>
      <c r="B37" s="45" t="s">
        <v>34</v>
      </c>
      <c r="C37" s="23">
        <f>SUM(C39:C42)</f>
        <v>9090120</v>
      </c>
      <c r="D37" s="23">
        <f>SUM(D39:D42)</f>
        <v>191520</v>
      </c>
      <c r="E37" s="23">
        <f>SUM(E39:E42)</f>
        <v>8195400</v>
      </c>
      <c r="F37" s="23"/>
      <c r="G37" s="23">
        <v>0</v>
      </c>
      <c r="H37" s="23"/>
      <c r="I37" s="23"/>
      <c r="J37" s="23"/>
      <c r="K37" s="23">
        <f>SUM(K39:K42)</f>
        <v>703200</v>
      </c>
      <c r="L37" s="23">
        <v>9090120</v>
      </c>
      <c r="M37" s="23">
        <v>9090120</v>
      </c>
      <c r="O37" s="77">
        <f>703200+131700+30000</f>
        <v>864900</v>
      </c>
    </row>
    <row r="38" spans="1:15" ht="15.75" x14ac:dyDescent="0.25">
      <c r="A38" s="45">
        <v>311</v>
      </c>
      <c r="B38" s="45" t="s">
        <v>79</v>
      </c>
      <c r="C38" s="23">
        <f>SUM(C39:C40)</f>
        <v>7710000</v>
      </c>
      <c r="D38" s="23">
        <f t="shared" ref="D38:K38" si="0">SUM(D39:D40)</f>
        <v>160000</v>
      </c>
      <c r="E38" s="23">
        <f t="shared" si="0"/>
        <v>6950000</v>
      </c>
      <c r="F38" s="23">
        <f t="shared" si="0"/>
        <v>0</v>
      </c>
      <c r="G38" s="23">
        <f t="shared" si="0"/>
        <v>0</v>
      </c>
      <c r="H38" s="23">
        <f t="shared" si="0"/>
        <v>0</v>
      </c>
      <c r="I38" s="23">
        <f t="shared" si="0"/>
        <v>0</v>
      </c>
      <c r="J38" s="23">
        <f t="shared" si="0"/>
        <v>0</v>
      </c>
      <c r="K38" s="23">
        <f t="shared" si="0"/>
        <v>600000</v>
      </c>
      <c r="L38" s="23">
        <v>7710000</v>
      </c>
      <c r="M38" s="23">
        <v>7710000</v>
      </c>
    </row>
    <row r="39" spans="1:15" ht="15.75" x14ac:dyDescent="0.25">
      <c r="A39" s="46">
        <v>3111</v>
      </c>
      <c r="B39" s="47" t="s">
        <v>35</v>
      </c>
      <c r="C39" s="48">
        <f t="shared" ref="C39:C74" si="1">SUM(D39:K39)</f>
        <v>7560000</v>
      </c>
      <c r="D39" s="49">
        <v>160000</v>
      </c>
      <c r="E39" s="48">
        <v>6800000</v>
      </c>
      <c r="F39" s="48"/>
      <c r="G39" s="48">
        <v>0</v>
      </c>
      <c r="H39" s="48"/>
      <c r="I39" s="48"/>
      <c r="J39" s="48"/>
      <c r="K39" s="48">
        <v>600000</v>
      </c>
      <c r="L39" s="48">
        <v>7560000</v>
      </c>
      <c r="M39" s="48">
        <v>7560000</v>
      </c>
    </row>
    <row r="40" spans="1:15" ht="15.75" x14ac:dyDescent="0.25">
      <c r="A40" s="46">
        <v>3113</v>
      </c>
      <c r="B40" s="47" t="s">
        <v>36</v>
      </c>
      <c r="C40" s="48">
        <f t="shared" si="1"/>
        <v>150000</v>
      </c>
      <c r="D40" s="49"/>
      <c r="E40" s="48">
        <v>150000</v>
      </c>
      <c r="F40" s="48"/>
      <c r="G40" s="48"/>
      <c r="H40" s="48"/>
      <c r="I40" s="48"/>
      <c r="J40" s="48"/>
      <c r="K40" s="48"/>
      <c r="L40" s="48">
        <v>150000</v>
      </c>
      <c r="M40" s="48">
        <v>150000</v>
      </c>
    </row>
    <row r="41" spans="1:15" s="78" customFormat="1" ht="15.75" x14ac:dyDescent="0.25">
      <c r="A41" s="74">
        <v>312</v>
      </c>
      <c r="B41" s="75" t="s">
        <v>37</v>
      </c>
      <c r="C41" s="23">
        <f t="shared" si="1"/>
        <v>54000</v>
      </c>
      <c r="D41" s="26">
        <v>4000</v>
      </c>
      <c r="E41" s="23">
        <v>50000</v>
      </c>
      <c r="F41" s="23"/>
      <c r="G41" s="23"/>
      <c r="H41" s="23"/>
      <c r="I41" s="23"/>
      <c r="J41" s="23"/>
      <c r="K41" s="23"/>
      <c r="L41" s="23">
        <v>54000</v>
      </c>
      <c r="M41" s="23">
        <v>54000</v>
      </c>
    </row>
    <row r="42" spans="1:15" s="78" customFormat="1" ht="15.75" x14ac:dyDescent="0.25">
      <c r="A42" s="74">
        <v>313</v>
      </c>
      <c r="B42" s="79" t="s">
        <v>80</v>
      </c>
      <c r="C42" s="23">
        <f t="shared" si="1"/>
        <v>1326120</v>
      </c>
      <c r="D42" s="23">
        <f>D38*17.2%</f>
        <v>27519.999999999996</v>
      </c>
      <c r="E42" s="23">
        <f t="shared" ref="E42:K42" si="2">E38*17.2%</f>
        <v>1195400</v>
      </c>
      <c r="F42" s="23">
        <f t="shared" si="2"/>
        <v>0</v>
      </c>
      <c r="G42" s="23">
        <f t="shared" si="2"/>
        <v>0</v>
      </c>
      <c r="H42" s="23">
        <f t="shared" si="2"/>
        <v>0</v>
      </c>
      <c r="I42" s="23">
        <f t="shared" si="2"/>
        <v>0</v>
      </c>
      <c r="J42" s="23">
        <f t="shared" si="2"/>
        <v>0</v>
      </c>
      <c r="K42" s="23">
        <f t="shared" si="2"/>
        <v>103199.99999999999</v>
      </c>
      <c r="L42" s="23">
        <v>1326120</v>
      </c>
      <c r="M42" s="23">
        <v>1326120</v>
      </c>
    </row>
    <row r="43" spans="1:15" ht="15.75" x14ac:dyDescent="0.25">
      <c r="A43" s="46">
        <v>3133</v>
      </c>
      <c r="B43" s="50" t="s">
        <v>38</v>
      </c>
      <c r="C43" s="48">
        <f t="shared" ref="C43" si="3">SUM(D43:K43)</f>
        <v>1195050</v>
      </c>
      <c r="D43" s="48">
        <f>D38*15.5%</f>
        <v>24800</v>
      </c>
      <c r="E43" s="48">
        <f t="shared" ref="E43:K43" si="4">E38*15.5%</f>
        <v>1077250</v>
      </c>
      <c r="F43" s="48">
        <f t="shared" si="4"/>
        <v>0</v>
      </c>
      <c r="G43" s="48">
        <f t="shared" si="4"/>
        <v>0</v>
      </c>
      <c r="H43" s="48">
        <f t="shared" si="4"/>
        <v>0</v>
      </c>
      <c r="I43" s="48">
        <f t="shared" si="4"/>
        <v>0</v>
      </c>
      <c r="J43" s="48">
        <f t="shared" si="4"/>
        <v>0</v>
      </c>
      <c r="K43" s="48">
        <f t="shared" si="4"/>
        <v>93000</v>
      </c>
      <c r="L43" s="48">
        <v>1195050</v>
      </c>
      <c r="M43" s="48">
        <v>1195050</v>
      </c>
    </row>
    <row r="44" spans="1:15" ht="15.75" x14ac:dyDescent="0.25">
      <c r="A44" s="46">
        <v>3133</v>
      </c>
      <c r="B44" s="50" t="s">
        <v>38</v>
      </c>
      <c r="C44" s="48">
        <f t="shared" si="1"/>
        <v>131070.00000000001</v>
      </c>
      <c r="D44" s="48">
        <f>D38*1.7%</f>
        <v>2720</v>
      </c>
      <c r="E44" s="48">
        <f t="shared" ref="E44:K44" si="5">E38*1.7%</f>
        <v>118150.00000000001</v>
      </c>
      <c r="F44" s="48">
        <f t="shared" si="5"/>
        <v>0</v>
      </c>
      <c r="G44" s="48">
        <f t="shared" si="5"/>
        <v>0</v>
      </c>
      <c r="H44" s="48">
        <f t="shared" si="5"/>
        <v>0</v>
      </c>
      <c r="I44" s="48">
        <f t="shared" si="5"/>
        <v>0</v>
      </c>
      <c r="J44" s="48">
        <f t="shared" si="5"/>
        <v>0</v>
      </c>
      <c r="K44" s="48">
        <f t="shared" si="5"/>
        <v>10200</v>
      </c>
      <c r="L44" s="48">
        <v>131070.00000000001</v>
      </c>
      <c r="M44" s="48">
        <v>131070.00000000001</v>
      </c>
    </row>
    <row r="45" spans="1:15" ht="15.75" x14ac:dyDescent="0.25">
      <c r="A45" s="45">
        <v>32</v>
      </c>
      <c r="B45" s="51" t="s">
        <v>39</v>
      </c>
      <c r="C45" s="52">
        <f t="shared" si="1"/>
        <v>2147510</v>
      </c>
      <c r="D45" s="23">
        <f>SUM(D46+D52+D58+D68+D69)</f>
        <v>1028410</v>
      </c>
      <c r="E45" s="23">
        <f t="shared" ref="E45:K45" si="6">SUM(E46+E52+E58+E68+E69)</f>
        <v>275000</v>
      </c>
      <c r="F45" s="23">
        <f t="shared" si="6"/>
        <v>34400</v>
      </c>
      <c r="G45" s="23">
        <f t="shared" si="6"/>
        <v>675000</v>
      </c>
      <c r="H45" s="23">
        <f t="shared" si="6"/>
        <v>0</v>
      </c>
      <c r="I45" s="23">
        <f t="shared" si="6"/>
        <v>0</v>
      </c>
      <c r="J45" s="23">
        <f t="shared" si="6"/>
        <v>3000</v>
      </c>
      <c r="K45" s="23">
        <f t="shared" si="6"/>
        <v>131700</v>
      </c>
      <c r="L45" s="52">
        <v>2147510</v>
      </c>
      <c r="M45" s="52">
        <v>2147510</v>
      </c>
    </row>
    <row r="46" spans="1:15" ht="15.75" x14ac:dyDescent="0.25">
      <c r="A46" s="45">
        <v>321</v>
      </c>
      <c r="B46" s="51" t="s">
        <v>81</v>
      </c>
      <c r="C46" s="52">
        <f>SUM(C47:C51)</f>
        <v>562348</v>
      </c>
      <c r="D46" s="52">
        <f t="shared" ref="D46:K46" si="7">SUM(D47:D51)</f>
        <v>188348</v>
      </c>
      <c r="E46" s="52">
        <f t="shared" si="7"/>
        <v>274000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  <c r="J46" s="52">
        <f t="shared" si="7"/>
        <v>0</v>
      </c>
      <c r="K46" s="52">
        <f t="shared" si="7"/>
        <v>100000</v>
      </c>
      <c r="L46" s="52">
        <v>562348</v>
      </c>
      <c r="M46" s="52">
        <v>562348</v>
      </c>
    </row>
    <row r="47" spans="1:15" ht="15.75" x14ac:dyDescent="0.25">
      <c r="A47" s="46">
        <v>3211</v>
      </c>
      <c r="B47" s="47" t="s">
        <v>40</v>
      </c>
      <c r="C47" s="52">
        <f t="shared" si="1"/>
        <v>114850</v>
      </c>
      <c r="D47" s="49">
        <v>42850</v>
      </c>
      <c r="E47" s="53">
        <v>2000</v>
      </c>
      <c r="F47" s="48"/>
      <c r="G47" s="48">
        <v>0</v>
      </c>
      <c r="H47" s="48"/>
      <c r="I47" s="48"/>
      <c r="J47" s="48"/>
      <c r="K47" s="48">
        <v>70000</v>
      </c>
      <c r="L47" s="52">
        <v>114850</v>
      </c>
      <c r="M47" s="52">
        <v>114850</v>
      </c>
    </row>
    <row r="48" spans="1:15" ht="15.75" x14ac:dyDescent="0.25">
      <c r="A48" s="46">
        <v>3212</v>
      </c>
      <c r="B48" s="47" t="s">
        <v>41</v>
      </c>
      <c r="C48" s="52">
        <f t="shared" si="1"/>
        <v>300000</v>
      </c>
      <c r="D48" s="49">
        <v>10000</v>
      </c>
      <c r="E48" s="53">
        <v>270000</v>
      </c>
      <c r="F48" s="48"/>
      <c r="G48" s="48"/>
      <c r="H48" s="48"/>
      <c r="I48" s="48"/>
      <c r="J48" s="48"/>
      <c r="K48" s="48">
        <v>20000</v>
      </c>
      <c r="L48" s="52">
        <v>300000</v>
      </c>
      <c r="M48" s="52">
        <v>300000</v>
      </c>
    </row>
    <row r="49" spans="1:13" ht="15.75" x14ac:dyDescent="0.25">
      <c r="A49" s="46">
        <v>3213</v>
      </c>
      <c r="B49" s="47" t="s">
        <v>42</v>
      </c>
      <c r="C49" s="52">
        <f t="shared" si="1"/>
        <v>5530</v>
      </c>
      <c r="D49" s="49">
        <v>4530</v>
      </c>
      <c r="E49" s="53">
        <v>1000</v>
      </c>
      <c r="F49" s="48"/>
      <c r="G49" s="48"/>
      <c r="H49" s="48"/>
      <c r="I49" s="48"/>
      <c r="J49" s="48"/>
      <c r="K49" s="48"/>
      <c r="L49" s="52">
        <v>5530</v>
      </c>
      <c r="M49" s="52">
        <v>5530</v>
      </c>
    </row>
    <row r="50" spans="1:13" ht="15.75" x14ac:dyDescent="0.25">
      <c r="A50" s="46">
        <v>3214</v>
      </c>
      <c r="B50" s="47" t="s">
        <v>43</v>
      </c>
      <c r="C50" s="52">
        <f t="shared" si="1"/>
        <v>9060</v>
      </c>
      <c r="D50" s="49">
        <v>9060</v>
      </c>
      <c r="E50" s="53"/>
      <c r="F50" s="48"/>
      <c r="G50" s="48">
        <v>0</v>
      </c>
      <c r="H50" s="48"/>
      <c r="I50" s="48"/>
      <c r="J50" s="48"/>
      <c r="K50" s="48"/>
      <c r="L50" s="52">
        <v>9060</v>
      </c>
      <c r="M50" s="52">
        <v>9060</v>
      </c>
    </row>
    <row r="51" spans="1:13" ht="15.75" x14ac:dyDescent="0.25">
      <c r="A51" s="46">
        <v>3221</v>
      </c>
      <c r="B51" s="50" t="s">
        <v>44</v>
      </c>
      <c r="C51" s="52">
        <f t="shared" si="1"/>
        <v>132908</v>
      </c>
      <c r="D51" s="49">
        <v>121908</v>
      </c>
      <c r="E51" s="53">
        <v>1000</v>
      </c>
      <c r="F51" s="48">
        <v>0</v>
      </c>
      <c r="G51" s="48"/>
      <c r="H51" s="48"/>
      <c r="I51" s="48"/>
      <c r="J51" s="48"/>
      <c r="K51" s="48">
        <v>10000</v>
      </c>
      <c r="L51" s="52">
        <v>132908</v>
      </c>
      <c r="M51" s="52">
        <v>132908</v>
      </c>
    </row>
    <row r="52" spans="1:13" ht="15.75" x14ac:dyDescent="0.25">
      <c r="A52" s="74">
        <v>322</v>
      </c>
      <c r="B52" s="79" t="s">
        <v>82</v>
      </c>
      <c r="C52" s="52">
        <f>SUM(C53:C57)</f>
        <v>1046360</v>
      </c>
      <c r="D52" s="52">
        <f t="shared" ref="D52:K52" si="8">SUM(D53:D57)</f>
        <v>436360</v>
      </c>
      <c r="E52" s="52">
        <f t="shared" si="8"/>
        <v>0</v>
      </c>
      <c r="F52" s="52">
        <f t="shared" si="8"/>
        <v>20000</v>
      </c>
      <c r="G52" s="52">
        <f t="shared" si="8"/>
        <v>570000</v>
      </c>
      <c r="H52" s="52">
        <f t="shared" si="8"/>
        <v>0</v>
      </c>
      <c r="I52" s="52">
        <f t="shared" si="8"/>
        <v>0</v>
      </c>
      <c r="J52" s="52">
        <f t="shared" si="8"/>
        <v>0</v>
      </c>
      <c r="K52" s="52">
        <f t="shared" si="8"/>
        <v>20000</v>
      </c>
      <c r="L52" s="52">
        <v>1076360</v>
      </c>
      <c r="M52" s="52">
        <v>1076360</v>
      </c>
    </row>
    <row r="53" spans="1:13" ht="15.75" x14ac:dyDescent="0.25">
      <c r="A53" s="46">
        <v>3222</v>
      </c>
      <c r="B53" s="54" t="s">
        <v>45</v>
      </c>
      <c r="C53" s="52">
        <f t="shared" si="1"/>
        <v>579060</v>
      </c>
      <c r="D53" s="49">
        <v>9060</v>
      </c>
      <c r="E53" s="49"/>
      <c r="F53" s="48"/>
      <c r="G53" s="48">
        <v>570000</v>
      </c>
      <c r="H53" s="48"/>
      <c r="I53" s="48"/>
      <c r="J53" s="48"/>
      <c r="K53" s="48"/>
      <c r="L53" s="52">
        <v>609060</v>
      </c>
      <c r="M53" s="52">
        <v>609060</v>
      </c>
    </row>
    <row r="54" spans="1:13" ht="15.75" x14ac:dyDescent="0.25">
      <c r="A54" s="46">
        <v>3223</v>
      </c>
      <c r="B54" s="47" t="s">
        <v>46</v>
      </c>
      <c r="C54" s="52">
        <f t="shared" si="1"/>
        <v>380000</v>
      </c>
      <c r="D54" s="49">
        <v>370000</v>
      </c>
      <c r="E54" s="53"/>
      <c r="F54" s="48">
        <v>10000</v>
      </c>
      <c r="G54" s="48"/>
      <c r="H54" s="48"/>
      <c r="I54" s="48"/>
      <c r="J54" s="48"/>
      <c r="K54" s="48"/>
      <c r="L54" s="52">
        <v>380000</v>
      </c>
      <c r="M54" s="52">
        <v>380000</v>
      </c>
    </row>
    <row r="55" spans="1:13" ht="15.75" x14ac:dyDescent="0.25">
      <c r="A55" s="46">
        <v>3224</v>
      </c>
      <c r="B55" s="50" t="s">
        <v>47</v>
      </c>
      <c r="C55" s="52">
        <f t="shared" si="1"/>
        <v>18120</v>
      </c>
      <c r="D55" s="49">
        <v>18120</v>
      </c>
      <c r="E55" s="53"/>
      <c r="F55" s="48"/>
      <c r="G55" s="48"/>
      <c r="H55" s="48"/>
      <c r="I55" s="48"/>
      <c r="J55" s="48"/>
      <c r="K55" s="48"/>
      <c r="L55" s="52">
        <v>18120</v>
      </c>
      <c r="M55" s="52">
        <v>18120</v>
      </c>
    </row>
    <row r="56" spans="1:13" ht="15.75" x14ac:dyDescent="0.25">
      <c r="A56" s="46">
        <v>3225</v>
      </c>
      <c r="B56" s="47" t="s">
        <v>48</v>
      </c>
      <c r="C56" s="52">
        <f t="shared" si="1"/>
        <v>57180</v>
      </c>
      <c r="D56" s="49">
        <v>27180</v>
      </c>
      <c r="E56" s="53"/>
      <c r="F56" s="48">
        <v>10000</v>
      </c>
      <c r="G56" s="48"/>
      <c r="H56" s="48"/>
      <c r="I56" s="48"/>
      <c r="J56" s="48"/>
      <c r="K56" s="48">
        <v>20000</v>
      </c>
      <c r="L56" s="52">
        <v>57180</v>
      </c>
      <c r="M56" s="52">
        <v>57180</v>
      </c>
    </row>
    <row r="57" spans="1:13" ht="15.75" x14ac:dyDescent="0.25">
      <c r="A57" s="46">
        <v>3227</v>
      </c>
      <c r="B57" s="47" t="s">
        <v>49</v>
      </c>
      <c r="C57" s="52">
        <f t="shared" si="1"/>
        <v>12000</v>
      </c>
      <c r="D57" s="49">
        <v>12000</v>
      </c>
      <c r="E57" s="53"/>
      <c r="F57" s="48"/>
      <c r="G57" s="48"/>
      <c r="H57" s="48"/>
      <c r="I57" s="48"/>
      <c r="J57" s="48"/>
      <c r="K57" s="48"/>
      <c r="L57" s="52">
        <v>12000</v>
      </c>
      <c r="M57" s="52">
        <v>12000</v>
      </c>
    </row>
    <row r="58" spans="1:13" ht="15.75" x14ac:dyDescent="0.25">
      <c r="A58" s="74">
        <v>323</v>
      </c>
      <c r="B58" s="75" t="s">
        <v>83</v>
      </c>
      <c r="C58" s="52">
        <f>SUM(C59:C67)</f>
        <v>461104</v>
      </c>
      <c r="D58" s="52">
        <f t="shared" ref="D58:K58" si="9">SUM(D59:D67)</f>
        <v>386004</v>
      </c>
      <c r="E58" s="52">
        <f t="shared" si="9"/>
        <v>1000</v>
      </c>
      <c r="F58" s="52">
        <f t="shared" si="9"/>
        <v>14400</v>
      </c>
      <c r="G58" s="52">
        <f t="shared" si="9"/>
        <v>50000</v>
      </c>
      <c r="H58" s="52">
        <f t="shared" si="9"/>
        <v>0</v>
      </c>
      <c r="I58" s="52">
        <f t="shared" si="9"/>
        <v>0</v>
      </c>
      <c r="J58" s="52">
        <f t="shared" si="9"/>
        <v>3000</v>
      </c>
      <c r="K58" s="52">
        <f t="shared" si="9"/>
        <v>6700</v>
      </c>
      <c r="L58" s="52">
        <v>461104</v>
      </c>
      <c r="M58" s="52">
        <v>461104</v>
      </c>
    </row>
    <row r="59" spans="1:13" ht="15.75" x14ac:dyDescent="0.25">
      <c r="A59" s="46">
        <v>3231</v>
      </c>
      <c r="B59" s="47" t="s">
        <v>50</v>
      </c>
      <c r="C59" s="52">
        <f t="shared" si="1"/>
        <v>169000</v>
      </c>
      <c r="D59" s="49">
        <v>169000</v>
      </c>
      <c r="E59" s="53"/>
      <c r="F59" s="48"/>
      <c r="G59" s="48"/>
      <c r="H59" s="48"/>
      <c r="I59" s="48"/>
      <c r="J59" s="48"/>
      <c r="K59" s="48"/>
      <c r="L59" s="52">
        <v>169000</v>
      </c>
      <c r="M59" s="52">
        <v>169000</v>
      </c>
    </row>
    <row r="60" spans="1:13" ht="15.75" x14ac:dyDescent="0.25">
      <c r="A60" s="46">
        <v>3232</v>
      </c>
      <c r="B60" s="47" t="s">
        <v>51</v>
      </c>
      <c r="C60" s="52">
        <f t="shared" si="1"/>
        <v>73000</v>
      </c>
      <c r="D60" s="49">
        <v>55600</v>
      </c>
      <c r="E60" s="53"/>
      <c r="F60" s="48">
        <v>14400</v>
      </c>
      <c r="G60" s="48"/>
      <c r="H60" s="48"/>
      <c r="I60" s="48"/>
      <c r="J60" s="48">
        <v>3000</v>
      </c>
      <c r="K60" s="48"/>
      <c r="L60" s="52">
        <v>73000</v>
      </c>
      <c r="M60" s="52">
        <v>73000</v>
      </c>
    </row>
    <row r="61" spans="1:13" ht="15.75" x14ac:dyDescent="0.25">
      <c r="A61" s="46">
        <v>3233</v>
      </c>
      <c r="B61" s="47" t="s">
        <v>52</v>
      </c>
      <c r="C61" s="52">
        <f t="shared" si="1"/>
        <v>54530</v>
      </c>
      <c r="D61" s="49">
        <v>4530</v>
      </c>
      <c r="E61" s="53"/>
      <c r="F61" s="48"/>
      <c r="G61" s="48">
        <v>50000</v>
      </c>
      <c r="H61" s="48"/>
      <c r="I61" s="48"/>
      <c r="J61" s="48"/>
      <c r="K61" s="48"/>
      <c r="L61" s="52">
        <v>54530</v>
      </c>
      <c r="M61" s="52">
        <v>54530</v>
      </c>
    </row>
    <row r="62" spans="1:13" ht="15.75" x14ac:dyDescent="0.25">
      <c r="A62" s="46">
        <v>3234</v>
      </c>
      <c r="B62" s="47" t="s">
        <v>53</v>
      </c>
      <c r="C62" s="52">
        <f t="shared" si="1"/>
        <v>55300</v>
      </c>
      <c r="D62" s="49">
        <v>55300</v>
      </c>
      <c r="E62" s="53"/>
      <c r="F62" s="48"/>
      <c r="G62" s="48"/>
      <c r="H62" s="48"/>
      <c r="I62" s="48"/>
      <c r="J62" s="48"/>
      <c r="K62" s="48"/>
      <c r="L62" s="52">
        <v>55300</v>
      </c>
      <c r="M62" s="52">
        <v>55300</v>
      </c>
    </row>
    <row r="63" spans="1:13" ht="15.75" x14ac:dyDescent="0.25">
      <c r="A63" s="46">
        <v>3235</v>
      </c>
      <c r="B63" s="47" t="s">
        <v>54</v>
      </c>
      <c r="C63" s="52">
        <f t="shared" si="1"/>
        <v>22436</v>
      </c>
      <c r="D63" s="49">
        <v>22436</v>
      </c>
      <c r="E63" s="53"/>
      <c r="F63" s="48"/>
      <c r="G63" s="48"/>
      <c r="H63" s="48"/>
      <c r="I63" s="48"/>
      <c r="J63" s="48"/>
      <c r="K63" s="48"/>
      <c r="L63" s="52">
        <v>22436</v>
      </c>
      <c r="M63" s="52">
        <v>22436</v>
      </c>
    </row>
    <row r="64" spans="1:13" ht="15.75" x14ac:dyDescent="0.25">
      <c r="A64" s="46">
        <v>3236</v>
      </c>
      <c r="B64" s="50" t="s">
        <v>55</v>
      </c>
      <c r="C64" s="52">
        <f t="shared" si="1"/>
        <v>25180</v>
      </c>
      <c r="D64" s="49">
        <v>25180</v>
      </c>
      <c r="E64" s="53"/>
      <c r="F64" s="48"/>
      <c r="G64" s="48"/>
      <c r="H64" s="48"/>
      <c r="I64" s="48"/>
      <c r="J64" s="48"/>
      <c r="K64" s="48"/>
      <c r="L64" s="52">
        <v>25180</v>
      </c>
      <c r="M64" s="52">
        <v>25180</v>
      </c>
    </row>
    <row r="65" spans="1:13" ht="15.75" x14ac:dyDescent="0.25">
      <c r="A65" s="46">
        <v>3237</v>
      </c>
      <c r="B65" s="47" t="s">
        <v>56</v>
      </c>
      <c r="C65" s="52">
        <f t="shared" si="1"/>
        <v>25820</v>
      </c>
      <c r="D65" s="49">
        <v>18120</v>
      </c>
      <c r="E65" s="53">
        <v>1000</v>
      </c>
      <c r="F65" s="48"/>
      <c r="G65" s="48"/>
      <c r="H65" s="48"/>
      <c r="I65" s="48"/>
      <c r="J65" s="48"/>
      <c r="K65" s="48">
        <v>6700</v>
      </c>
      <c r="L65" s="52">
        <v>25820</v>
      </c>
      <c r="M65" s="52">
        <v>25820</v>
      </c>
    </row>
    <row r="66" spans="1:13" ht="15.75" x14ac:dyDescent="0.25">
      <c r="A66" s="46">
        <v>3238</v>
      </c>
      <c r="B66" s="47" t="s">
        <v>57</v>
      </c>
      <c r="C66" s="52">
        <f t="shared" si="1"/>
        <v>20838</v>
      </c>
      <c r="D66" s="49">
        <v>20838</v>
      </c>
      <c r="E66" s="53"/>
      <c r="F66" s="48"/>
      <c r="G66" s="48"/>
      <c r="H66" s="48"/>
      <c r="I66" s="48"/>
      <c r="J66" s="48"/>
      <c r="K66" s="48"/>
      <c r="L66" s="52">
        <v>20838</v>
      </c>
      <c r="M66" s="52">
        <v>20838</v>
      </c>
    </row>
    <row r="67" spans="1:13" ht="15.75" x14ac:dyDescent="0.25">
      <c r="A67" s="46">
        <v>3239</v>
      </c>
      <c r="B67" s="47" t="s">
        <v>58</v>
      </c>
      <c r="C67" s="52">
        <f t="shared" si="1"/>
        <v>15000</v>
      </c>
      <c r="D67" s="49">
        <v>15000</v>
      </c>
      <c r="E67" s="53"/>
      <c r="F67" s="48"/>
      <c r="G67" s="48">
        <v>0</v>
      </c>
      <c r="H67" s="48"/>
      <c r="I67" s="48"/>
      <c r="J67" s="48"/>
      <c r="K67" s="48"/>
      <c r="L67" s="52">
        <v>15000</v>
      </c>
      <c r="M67" s="52">
        <v>15000</v>
      </c>
    </row>
    <row r="68" spans="1:13" ht="15.75" x14ac:dyDescent="0.25">
      <c r="A68" s="74">
        <v>324</v>
      </c>
      <c r="B68" s="75" t="s">
        <v>84</v>
      </c>
      <c r="C68" s="52">
        <f t="shared" ref="C68" si="10">SUM(D68:K68)</f>
        <v>25906</v>
      </c>
      <c r="D68" s="49">
        <v>906</v>
      </c>
      <c r="E68" s="53">
        <v>0</v>
      </c>
      <c r="F68" s="48"/>
      <c r="G68" s="48">
        <v>25000</v>
      </c>
      <c r="H68" s="48"/>
      <c r="I68" s="48"/>
      <c r="J68" s="48"/>
      <c r="K68" s="48"/>
      <c r="L68" s="52">
        <v>25906</v>
      </c>
      <c r="M68" s="52">
        <v>25906</v>
      </c>
    </row>
    <row r="69" spans="1:13" ht="15.75" x14ac:dyDescent="0.25">
      <c r="A69" s="74">
        <v>329</v>
      </c>
      <c r="B69" s="75" t="s">
        <v>85</v>
      </c>
      <c r="C69" s="52">
        <f>SUM(C70:C74)</f>
        <v>51792</v>
      </c>
      <c r="D69" s="52">
        <f t="shared" ref="D69:K69" si="11">SUM(D70:D74)</f>
        <v>16792</v>
      </c>
      <c r="E69" s="52">
        <f t="shared" si="11"/>
        <v>0</v>
      </c>
      <c r="F69" s="52">
        <f t="shared" si="11"/>
        <v>0</v>
      </c>
      <c r="G69" s="52">
        <f t="shared" si="11"/>
        <v>30000</v>
      </c>
      <c r="H69" s="52">
        <f t="shared" si="11"/>
        <v>0</v>
      </c>
      <c r="I69" s="52">
        <f t="shared" si="11"/>
        <v>0</v>
      </c>
      <c r="J69" s="52">
        <f t="shared" si="11"/>
        <v>0</v>
      </c>
      <c r="K69" s="52">
        <f t="shared" si="11"/>
        <v>5000</v>
      </c>
      <c r="L69" s="52">
        <v>21792</v>
      </c>
      <c r="M69" s="52">
        <v>21792</v>
      </c>
    </row>
    <row r="70" spans="1:13" ht="15.75" x14ac:dyDescent="0.25">
      <c r="A70" s="46">
        <v>3292</v>
      </c>
      <c r="B70" s="47" t="s">
        <v>59</v>
      </c>
      <c r="C70" s="52">
        <f t="shared" si="1"/>
        <v>34530</v>
      </c>
      <c r="D70" s="49">
        <v>4530</v>
      </c>
      <c r="E70" s="53"/>
      <c r="F70" s="48"/>
      <c r="G70" s="48">
        <v>30000</v>
      </c>
      <c r="H70" s="48"/>
      <c r="I70" s="48"/>
      <c r="J70" s="48"/>
      <c r="K70" s="48"/>
      <c r="L70" s="52">
        <v>34530</v>
      </c>
      <c r="M70" s="52">
        <v>34530</v>
      </c>
    </row>
    <row r="71" spans="1:13" ht="15.75" x14ac:dyDescent="0.25">
      <c r="A71" s="46">
        <v>3293</v>
      </c>
      <c r="B71" s="47" t="s">
        <v>60</v>
      </c>
      <c r="C71" s="52">
        <f t="shared" si="1"/>
        <v>8100</v>
      </c>
      <c r="D71" s="49">
        <v>3100</v>
      </c>
      <c r="E71" s="53"/>
      <c r="F71" s="48"/>
      <c r="G71" s="48"/>
      <c r="H71" s="48"/>
      <c r="I71" s="48"/>
      <c r="J71" s="48"/>
      <c r="K71" s="48">
        <v>5000</v>
      </c>
      <c r="L71" s="52">
        <v>8100</v>
      </c>
      <c r="M71" s="52">
        <v>8100</v>
      </c>
    </row>
    <row r="72" spans="1:13" ht="15.75" x14ac:dyDescent="0.25">
      <c r="A72" s="46">
        <v>3294</v>
      </c>
      <c r="B72" s="47" t="s">
        <v>61</v>
      </c>
      <c r="C72" s="52">
        <f t="shared" si="1"/>
        <v>1820</v>
      </c>
      <c r="D72" s="55">
        <v>1820</v>
      </c>
      <c r="E72" s="56"/>
      <c r="F72" s="57"/>
      <c r="G72" s="57"/>
      <c r="H72" s="57"/>
      <c r="I72" s="57"/>
      <c r="J72" s="57"/>
      <c r="K72" s="57"/>
      <c r="L72" s="52">
        <v>1820</v>
      </c>
      <c r="M72" s="52">
        <v>1820</v>
      </c>
    </row>
    <row r="73" spans="1:13" ht="15.75" x14ac:dyDescent="0.25">
      <c r="A73" s="46">
        <v>3295</v>
      </c>
      <c r="B73" s="47" t="s">
        <v>62</v>
      </c>
      <c r="C73" s="52">
        <f t="shared" si="1"/>
        <v>1000</v>
      </c>
      <c r="D73" s="49">
        <v>1000</v>
      </c>
      <c r="E73" s="49">
        <v>0</v>
      </c>
      <c r="F73" s="48"/>
      <c r="G73" s="48"/>
      <c r="H73" s="48"/>
      <c r="I73" s="48"/>
      <c r="J73" s="48"/>
      <c r="K73" s="48"/>
      <c r="L73" s="52">
        <v>1000</v>
      </c>
      <c r="M73" s="52">
        <v>1000</v>
      </c>
    </row>
    <row r="74" spans="1:13" ht="15.75" x14ac:dyDescent="0.25">
      <c r="A74" s="46">
        <v>3299</v>
      </c>
      <c r="B74" s="50" t="s">
        <v>63</v>
      </c>
      <c r="C74" s="52">
        <f t="shared" si="1"/>
        <v>6342</v>
      </c>
      <c r="D74" s="49">
        <v>6342</v>
      </c>
      <c r="E74" s="53"/>
      <c r="F74" s="48"/>
      <c r="G74" s="48"/>
      <c r="H74" s="48"/>
      <c r="I74" s="48"/>
      <c r="J74" s="48"/>
      <c r="K74" s="48"/>
      <c r="L74" s="52">
        <v>6342</v>
      </c>
      <c r="M74" s="52">
        <v>6342</v>
      </c>
    </row>
    <row r="75" spans="1:13" ht="15.75" x14ac:dyDescent="0.25">
      <c r="A75" s="46"/>
      <c r="B75" s="50"/>
      <c r="C75" s="80">
        <f>SUM(C46+C52+C58+C68+C69)</f>
        <v>2147510</v>
      </c>
      <c r="D75" s="80">
        <f>SUM(D46+D52+D58+D68+D69)</f>
        <v>1028410</v>
      </c>
      <c r="E75" s="80">
        <f t="shared" ref="E75:K75" si="12">SUM(E46+E52+E58+E68+E69)</f>
        <v>275000</v>
      </c>
      <c r="F75" s="80">
        <f t="shared" si="12"/>
        <v>34400</v>
      </c>
      <c r="G75" s="80">
        <f t="shared" si="12"/>
        <v>675000</v>
      </c>
      <c r="H75" s="80">
        <f t="shared" si="12"/>
        <v>0</v>
      </c>
      <c r="I75" s="80">
        <f t="shared" si="12"/>
        <v>0</v>
      </c>
      <c r="J75" s="80">
        <f t="shared" si="12"/>
        <v>3000</v>
      </c>
      <c r="K75" s="80">
        <f t="shared" si="12"/>
        <v>131700</v>
      </c>
      <c r="L75" s="80">
        <v>2147510</v>
      </c>
      <c r="M75" s="80">
        <v>2147510</v>
      </c>
    </row>
    <row r="76" spans="1:13" ht="15.75" x14ac:dyDescent="0.25">
      <c r="A76" s="46"/>
      <c r="B76" s="50"/>
      <c r="C76" s="48"/>
      <c r="D76" s="49"/>
      <c r="E76" s="53"/>
      <c r="F76" s="48"/>
      <c r="G76" s="48"/>
      <c r="H76" s="48"/>
      <c r="I76" s="48"/>
      <c r="J76" s="48"/>
      <c r="K76" s="48"/>
      <c r="L76" s="48"/>
      <c r="M76" s="48"/>
    </row>
    <row r="77" spans="1:13" ht="15.75" x14ac:dyDescent="0.25">
      <c r="A77" s="45">
        <v>34</v>
      </c>
      <c r="B77" s="51" t="s">
        <v>64</v>
      </c>
      <c r="C77" s="52">
        <f>C78</f>
        <v>11966</v>
      </c>
      <c r="D77" s="52">
        <f t="shared" ref="D77:K77" si="13">D78</f>
        <v>11966</v>
      </c>
      <c r="E77" s="52">
        <f t="shared" si="13"/>
        <v>0</v>
      </c>
      <c r="F77" s="52">
        <f t="shared" si="13"/>
        <v>0</v>
      </c>
      <c r="G77" s="52">
        <f t="shared" si="13"/>
        <v>0</v>
      </c>
      <c r="H77" s="52">
        <f t="shared" si="13"/>
        <v>0</v>
      </c>
      <c r="I77" s="52">
        <f t="shared" si="13"/>
        <v>0</v>
      </c>
      <c r="J77" s="52">
        <f t="shared" si="13"/>
        <v>0</v>
      </c>
      <c r="K77" s="52">
        <f t="shared" si="13"/>
        <v>0</v>
      </c>
      <c r="L77" s="52">
        <v>11966</v>
      </c>
      <c r="M77" s="52">
        <v>11966</v>
      </c>
    </row>
    <row r="78" spans="1:13" ht="15.75" x14ac:dyDescent="0.25">
      <c r="A78" s="45">
        <v>343</v>
      </c>
      <c r="B78" s="51" t="s">
        <v>86</v>
      </c>
      <c r="C78" s="52">
        <f>SUM(C79:C81)</f>
        <v>11966</v>
      </c>
      <c r="D78" s="52">
        <f t="shared" ref="D78:K78" si="14">SUM(D79:D81)</f>
        <v>11966</v>
      </c>
      <c r="E78" s="52">
        <f t="shared" si="14"/>
        <v>0</v>
      </c>
      <c r="F78" s="52">
        <f t="shared" si="14"/>
        <v>0</v>
      </c>
      <c r="G78" s="52">
        <f t="shared" si="14"/>
        <v>0</v>
      </c>
      <c r="H78" s="52">
        <f t="shared" si="14"/>
        <v>0</v>
      </c>
      <c r="I78" s="52">
        <f t="shared" si="14"/>
        <v>0</v>
      </c>
      <c r="J78" s="52">
        <f t="shared" si="14"/>
        <v>0</v>
      </c>
      <c r="K78" s="52">
        <f t="shared" si="14"/>
        <v>0</v>
      </c>
      <c r="L78" s="52">
        <v>11966</v>
      </c>
      <c r="M78" s="52">
        <v>11966</v>
      </c>
    </row>
    <row r="79" spans="1:13" ht="15.75" x14ac:dyDescent="0.25">
      <c r="A79" s="46">
        <v>3431</v>
      </c>
      <c r="B79" s="47" t="s">
        <v>65</v>
      </c>
      <c r="C79" s="48">
        <v>6248</v>
      </c>
      <c r="D79" s="49">
        <v>6248</v>
      </c>
      <c r="E79" s="49"/>
      <c r="F79" s="48"/>
      <c r="G79" s="48"/>
      <c r="H79" s="48"/>
      <c r="I79" s="48"/>
      <c r="J79" s="48"/>
      <c r="K79" s="48"/>
      <c r="L79" s="48">
        <v>5530</v>
      </c>
      <c r="M79" s="48">
        <v>5530</v>
      </c>
    </row>
    <row r="80" spans="1:13" ht="15.75" x14ac:dyDescent="0.25">
      <c r="A80" s="46">
        <v>3433</v>
      </c>
      <c r="B80" s="47" t="s">
        <v>66</v>
      </c>
      <c r="C80" s="48">
        <v>0</v>
      </c>
      <c r="D80" s="49">
        <v>0</v>
      </c>
      <c r="E80" s="49"/>
      <c r="F80" s="48"/>
      <c r="G80" s="48"/>
      <c r="H80" s="48"/>
      <c r="I80" s="48"/>
      <c r="J80" s="48"/>
      <c r="K80" s="48"/>
      <c r="L80" s="48">
        <v>718</v>
      </c>
      <c r="M80" s="48">
        <v>718</v>
      </c>
    </row>
    <row r="81" spans="1:13" ht="15.75" x14ac:dyDescent="0.25">
      <c r="A81" s="46">
        <v>3434</v>
      </c>
      <c r="B81" s="47" t="s">
        <v>67</v>
      </c>
      <c r="C81" s="48">
        <f>SUM(D81:K81)</f>
        <v>5718</v>
      </c>
      <c r="D81" s="49">
        <v>5718</v>
      </c>
      <c r="E81" s="49"/>
      <c r="F81" s="48"/>
      <c r="G81" s="48"/>
      <c r="H81" s="48"/>
      <c r="I81" s="48"/>
      <c r="J81" s="48"/>
      <c r="K81" s="48"/>
      <c r="L81" s="48">
        <v>5718</v>
      </c>
      <c r="M81" s="48">
        <v>5718</v>
      </c>
    </row>
    <row r="82" spans="1:13" ht="15.75" x14ac:dyDescent="0.25">
      <c r="A82" s="74">
        <v>372</v>
      </c>
      <c r="B82" s="75" t="s">
        <v>88</v>
      </c>
      <c r="C82" s="52">
        <f>SUM(D82:K82)</f>
        <v>3624</v>
      </c>
      <c r="D82" s="76">
        <v>3624</v>
      </c>
      <c r="E82" s="76"/>
      <c r="F82" s="52"/>
      <c r="G82" s="52"/>
      <c r="H82" s="52"/>
      <c r="I82" s="52"/>
      <c r="J82" s="52"/>
      <c r="K82" s="52"/>
      <c r="L82" s="52">
        <v>3624</v>
      </c>
      <c r="M82" s="52">
        <v>3624</v>
      </c>
    </row>
    <row r="83" spans="1:13" ht="15.75" x14ac:dyDescent="0.25">
      <c r="A83" s="74">
        <v>381</v>
      </c>
      <c r="B83" s="75" t="s">
        <v>87</v>
      </c>
      <c r="C83" s="52">
        <v>20000</v>
      </c>
      <c r="D83" s="49"/>
      <c r="E83" s="49"/>
      <c r="F83" s="48"/>
      <c r="G83" s="48"/>
      <c r="H83" s="48"/>
      <c r="I83" s="48">
        <v>20000</v>
      </c>
      <c r="J83" s="48"/>
      <c r="K83" s="48"/>
      <c r="L83" s="52">
        <v>20000</v>
      </c>
      <c r="M83" s="52">
        <v>20000</v>
      </c>
    </row>
    <row r="84" spans="1:13" ht="15.75" x14ac:dyDescent="0.25">
      <c r="A84" s="46"/>
      <c r="B84" s="58" t="s">
        <v>68</v>
      </c>
      <c r="C84" s="23">
        <f>SUM(C37+C75+C77+C82+C83)</f>
        <v>11273220</v>
      </c>
      <c r="D84" s="23">
        <f t="shared" ref="D84:K84" si="15">SUM(D37+D75+D77+D82+D83)</f>
        <v>1235520</v>
      </c>
      <c r="E84" s="23">
        <f t="shared" si="15"/>
        <v>8470400</v>
      </c>
      <c r="F84" s="23">
        <f t="shared" si="15"/>
        <v>34400</v>
      </c>
      <c r="G84" s="23">
        <f t="shared" si="15"/>
        <v>675000</v>
      </c>
      <c r="H84" s="23">
        <f t="shared" si="15"/>
        <v>0</v>
      </c>
      <c r="I84" s="23">
        <f t="shared" si="15"/>
        <v>20000</v>
      </c>
      <c r="J84" s="23">
        <f t="shared" si="15"/>
        <v>3000</v>
      </c>
      <c r="K84" s="23">
        <f t="shared" si="15"/>
        <v>834900</v>
      </c>
      <c r="L84" s="23">
        <v>11273220</v>
      </c>
      <c r="M84" s="23">
        <v>11273220</v>
      </c>
    </row>
    <row r="85" spans="1:13" ht="15.75" x14ac:dyDescent="0.25">
      <c r="A85" s="59"/>
      <c r="B85" s="31"/>
      <c r="C85" s="24"/>
      <c r="D85" s="32"/>
      <c r="E85" s="32"/>
      <c r="F85" s="21"/>
      <c r="G85" s="21"/>
      <c r="H85" s="21"/>
      <c r="I85" s="21"/>
      <c r="J85" s="21"/>
      <c r="K85" s="21"/>
      <c r="L85" s="24"/>
      <c r="M85" s="24"/>
    </row>
    <row r="86" spans="1:13" ht="15.75" x14ac:dyDescent="0.25">
      <c r="A86" s="60" t="s">
        <v>69</v>
      </c>
      <c r="B86" s="61"/>
      <c r="C86" s="62"/>
      <c r="D86" s="63"/>
      <c r="E86" s="63"/>
      <c r="F86" s="62"/>
      <c r="G86" s="62"/>
      <c r="H86" s="62"/>
      <c r="I86" s="62"/>
      <c r="J86" s="62"/>
      <c r="K86" s="62"/>
      <c r="L86" s="62"/>
      <c r="M86" s="62"/>
    </row>
    <row r="87" spans="1:13" ht="15.75" x14ac:dyDescent="0.25">
      <c r="A87" s="20">
        <v>32</v>
      </c>
      <c r="B87" s="51" t="s">
        <v>39</v>
      </c>
      <c r="C87" s="64"/>
      <c r="D87" s="65"/>
      <c r="E87" s="65"/>
      <c r="F87" s="64"/>
      <c r="G87" s="66"/>
      <c r="H87" s="66"/>
      <c r="I87" s="66"/>
      <c r="J87" s="66"/>
      <c r="K87" s="66"/>
      <c r="L87" s="64"/>
      <c r="M87" s="64"/>
    </row>
    <row r="88" spans="1:13" ht="31.5" x14ac:dyDescent="0.25">
      <c r="A88" s="67">
        <v>42</v>
      </c>
      <c r="B88" s="68" t="s">
        <v>70</v>
      </c>
      <c r="C88" s="23">
        <v>70000</v>
      </c>
      <c r="D88" s="26">
        <v>0</v>
      </c>
      <c r="E88" s="26">
        <v>0</v>
      </c>
      <c r="F88" s="23">
        <v>30000</v>
      </c>
      <c r="G88" s="23"/>
      <c r="H88" s="23"/>
      <c r="I88" s="23">
        <v>10000</v>
      </c>
      <c r="J88" s="23">
        <v>0</v>
      </c>
      <c r="K88" s="23">
        <v>30000</v>
      </c>
      <c r="L88" s="23">
        <v>70000</v>
      </c>
      <c r="M88" s="23">
        <v>70000</v>
      </c>
    </row>
    <row r="89" spans="1:13" ht="15.75" x14ac:dyDescent="0.25">
      <c r="A89" s="46">
        <v>4214</v>
      </c>
      <c r="B89" s="47" t="s">
        <v>71</v>
      </c>
      <c r="C89" s="48"/>
      <c r="D89" s="49"/>
      <c r="E89" s="49"/>
      <c r="F89" s="48"/>
      <c r="G89" s="48"/>
      <c r="H89" s="48"/>
      <c r="I89" s="48"/>
      <c r="J89" s="48"/>
      <c r="K89" s="48"/>
      <c r="L89" s="48"/>
      <c r="M89" s="48"/>
    </row>
    <row r="90" spans="1:13" ht="15.75" x14ac:dyDescent="0.25">
      <c r="A90" s="46"/>
      <c r="B90" s="69" t="s">
        <v>72</v>
      </c>
      <c r="C90" s="23">
        <v>70000</v>
      </c>
      <c r="D90" s="23">
        <v>0</v>
      </c>
      <c r="E90" s="23">
        <v>0</v>
      </c>
      <c r="F90" s="23">
        <v>30000</v>
      </c>
      <c r="G90" s="23"/>
      <c r="H90" s="23"/>
      <c r="I90" s="23">
        <v>10000</v>
      </c>
      <c r="J90" s="23">
        <v>0</v>
      </c>
      <c r="K90" s="23">
        <v>30000</v>
      </c>
      <c r="L90" s="23">
        <v>70000</v>
      </c>
      <c r="M90" s="23">
        <v>70000</v>
      </c>
    </row>
    <row r="91" spans="1:13" ht="15.75" x14ac:dyDescent="0.25">
      <c r="A91" s="70"/>
      <c r="B91" s="7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.75" x14ac:dyDescent="0.25">
      <c r="A92" s="90" t="s">
        <v>73</v>
      </c>
      <c r="B92" s="91"/>
      <c r="C92" s="23">
        <f>SUM(D92:K92)</f>
        <v>11343220</v>
      </c>
      <c r="D92" s="23">
        <f>D84</f>
        <v>1235520</v>
      </c>
      <c r="E92" s="23">
        <f>E37+E45</f>
        <v>8470400</v>
      </c>
      <c r="F92" s="23">
        <v>64400</v>
      </c>
      <c r="G92" s="23">
        <f>G37+G45</f>
        <v>675000</v>
      </c>
      <c r="H92" s="23">
        <v>0</v>
      </c>
      <c r="I92" s="23">
        <v>30000</v>
      </c>
      <c r="J92" s="23">
        <v>3000</v>
      </c>
      <c r="K92" s="23">
        <v>864900</v>
      </c>
      <c r="L92" s="23">
        <v>11331340</v>
      </c>
      <c r="M92" s="23">
        <v>11331340</v>
      </c>
    </row>
    <row r="93" spans="1:13" ht="15.75" x14ac:dyDescent="0.25">
      <c r="A93" s="59"/>
      <c r="B93" s="31"/>
      <c r="C93" s="21"/>
      <c r="D93" s="32"/>
      <c r="E93" s="32"/>
      <c r="F93" s="21"/>
      <c r="G93" s="21"/>
      <c r="H93" s="21"/>
      <c r="I93" s="21"/>
      <c r="J93" s="21"/>
      <c r="K93" s="21"/>
      <c r="L93" s="3"/>
      <c r="M93" s="3"/>
    </row>
    <row r="94" spans="1:13" ht="15.75" x14ac:dyDescent="0.25">
      <c r="A94" s="72"/>
      <c r="B94" s="73"/>
      <c r="C94" s="62"/>
      <c r="D94" s="63"/>
      <c r="E94" s="63"/>
      <c r="F94" s="62"/>
      <c r="G94" s="62"/>
      <c r="H94" s="62"/>
      <c r="I94" s="62"/>
      <c r="J94" s="62"/>
      <c r="K94" s="62"/>
      <c r="L94" s="3"/>
      <c r="M94" s="3"/>
    </row>
    <row r="95" spans="1:13" ht="15.75" x14ac:dyDescent="0.25">
      <c r="A95" s="72"/>
      <c r="B95" s="73"/>
      <c r="C95" s="62"/>
      <c r="D95" s="63"/>
      <c r="E95" s="63"/>
      <c r="F95" s="62"/>
      <c r="G95" s="62"/>
      <c r="H95" s="62"/>
      <c r="I95" s="62"/>
      <c r="J95" s="62"/>
      <c r="K95" s="62"/>
      <c r="L95" s="3"/>
      <c r="M95" s="3"/>
    </row>
    <row r="96" spans="1:13" ht="15.75" x14ac:dyDescent="0.25">
      <c r="A96" s="72"/>
      <c r="B96" s="73"/>
      <c r="C96" s="62"/>
      <c r="D96" s="63"/>
      <c r="E96" s="63"/>
      <c r="F96" s="62"/>
      <c r="G96" s="62"/>
      <c r="H96" s="62"/>
      <c r="I96" s="62"/>
      <c r="J96" s="62"/>
      <c r="K96" s="62"/>
      <c r="L96" s="3"/>
      <c r="M96" s="3"/>
    </row>
  </sheetData>
  <mergeCells count="11">
    <mergeCell ref="H35:H36"/>
    <mergeCell ref="I35:I36"/>
    <mergeCell ref="J35:J36"/>
    <mergeCell ref="K35:K36"/>
    <mergeCell ref="A92:B92"/>
    <mergeCell ref="G35:G36"/>
    <mergeCell ref="A23:C23"/>
    <mergeCell ref="A24:B24"/>
    <mergeCell ref="C24:D24"/>
    <mergeCell ref="D35:E35"/>
    <mergeCell ref="F35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dcterms:created xsi:type="dcterms:W3CDTF">2015-12-22T07:43:02Z</dcterms:created>
  <dcterms:modified xsi:type="dcterms:W3CDTF">2016-01-11T07:51:02Z</dcterms:modified>
</cp:coreProperties>
</file>