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Korisnik\Desktop\Financije\"/>
    </mc:Choice>
  </mc:AlternateContent>
  <xr:revisionPtr revIDLastSave="0" documentId="8_{0B56F9E2-A53A-4EEA-8CDA-0F9D987C8739}" xr6:coauthVersionLast="45" xr6:coauthVersionMax="45"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0730" windowHeight="111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4" i="4" l="1"/>
  <c r="L1429" i="9" l="1"/>
  <c r="J1429" i="9"/>
  <c r="F299" i="9"/>
  <c r="F298" i="9" s="1"/>
  <c r="F297" i="9"/>
  <c r="F296" i="9" s="1"/>
  <c r="F295" i="9"/>
  <c r="F294" i="9"/>
  <c r="F293" i="9"/>
  <c r="F292" i="9"/>
  <c r="F291" i="9"/>
  <c r="H290" i="9"/>
  <c r="G290" i="9"/>
  <c r="E290" i="9" s="1"/>
  <c r="F290" i="9"/>
  <c r="F289" i="9"/>
  <c r="H288" i="9"/>
  <c r="G288" i="9"/>
  <c r="E288" i="9" s="1"/>
  <c r="B288" i="9" s="1"/>
  <c r="F288" i="9"/>
  <c r="F287" i="9"/>
  <c r="F286" i="9"/>
  <c r="H285" i="9"/>
  <c r="G285" i="9"/>
  <c r="F285" i="9"/>
  <c r="H284" i="9"/>
  <c r="G284" i="9"/>
  <c r="F284" i="9"/>
  <c r="H283" i="9"/>
  <c r="G283" i="9"/>
  <c r="F283" i="9"/>
  <c r="F282" i="9"/>
  <c r="H281" i="9"/>
  <c r="G281" i="9"/>
  <c r="E281" i="9" s="1"/>
  <c r="F281" i="9"/>
  <c r="H280" i="9"/>
  <c r="G280" i="9"/>
  <c r="F280" i="9"/>
  <c r="H279" i="9"/>
  <c r="G279" i="9"/>
  <c r="F279" i="9"/>
  <c r="F278" i="9"/>
  <c r="F277" i="9"/>
  <c r="F276" i="9"/>
  <c r="F275" i="9" s="1"/>
  <c r="L274" i="9"/>
  <c r="H274" i="9"/>
  <c r="F274" i="9"/>
  <c r="I273" i="9"/>
  <c r="H273" i="9"/>
  <c r="F273" i="9"/>
  <c r="E272" i="9"/>
  <c r="M271" i="9"/>
  <c r="L271" i="9"/>
  <c r="F271" i="9"/>
  <c r="E271" i="9"/>
  <c r="B271" i="9" s="1"/>
  <c r="M270" i="9"/>
  <c r="L270" i="9"/>
  <c r="E270" i="9"/>
  <c r="M269" i="9"/>
  <c r="L269" i="9"/>
  <c r="E269" i="9"/>
  <c r="M268" i="9"/>
  <c r="L268" i="9"/>
  <c r="F268" i="9" s="1"/>
  <c r="E268" i="9"/>
  <c r="M267" i="9"/>
  <c r="L267" i="9"/>
  <c r="F267" i="9" s="1"/>
  <c r="E267" i="9"/>
  <c r="M266" i="9"/>
  <c r="L266" i="9"/>
  <c r="E266" i="9"/>
  <c r="M265" i="9"/>
  <c r="L265" i="9"/>
  <c r="E265" i="9"/>
  <c r="M264" i="9"/>
  <c r="L264" i="9"/>
  <c r="F264" i="9"/>
  <c r="E264" i="9"/>
  <c r="B264" i="9" s="1"/>
  <c r="M263" i="9"/>
  <c r="L263" i="9"/>
  <c r="F263" i="9"/>
  <c r="E263" i="9"/>
  <c r="B263" i="9" s="1"/>
  <c r="M262" i="9"/>
  <c r="L262" i="9"/>
  <c r="E262" i="9"/>
  <c r="M261" i="9"/>
  <c r="L261" i="9"/>
  <c r="E261" i="9"/>
  <c r="M260" i="9"/>
  <c r="L260" i="9"/>
  <c r="F260" i="9" s="1"/>
  <c r="E260" i="9"/>
  <c r="M259" i="9"/>
  <c r="L259" i="9"/>
  <c r="F259" i="9" s="1"/>
  <c r="E259" i="9"/>
  <c r="M258" i="9"/>
  <c r="L258" i="9"/>
  <c r="E258" i="9"/>
  <c r="M257" i="9"/>
  <c r="L257" i="9"/>
  <c r="E257" i="9"/>
  <c r="M256" i="9"/>
  <c r="L256" i="9"/>
  <c r="F256" i="9"/>
  <c r="E256" i="9"/>
  <c r="B256" i="9" s="1"/>
  <c r="M255" i="9"/>
  <c r="L255" i="9"/>
  <c r="F255" i="9"/>
  <c r="E255" i="9"/>
  <c r="B255" i="9" s="1"/>
  <c r="M254" i="9"/>
  <c r="L254" i="9"/>
  <c r="E254" i="9"/>
  <c r="M253" i="9"/>
  <c r="L253" i="9"/>
  <c r="E253" i="9"/>
  <c r="M252" i="9"/>
  <c r="L252" i="9"/>
  <c r="F252" i="9" s="1"/>
  <c r="E252" i="9"/>
  <c r="M251" i="9"/>
  <c r="L251" i="9"/>
  <c r="F251" i="9" s="1"/>
  <c r="E251" i="9"/>
  <c r="M250" i="9"/>
  <c r="L250" i="9"/>
  <c r="E250" i="9"/>
  <c r="M249" i="9"/>
  <c r="L249" i="9"/>
  <c r="E249" i="9"/>
  <c r="M248" i="9"/>
  <c r="L248" i="9"/>
  <c r="F248" i="9"/>
  <c r="E248" i="9"/>
  <c r="B248" i="9" s="1"/>
  <c r="M247" i="9"/>
  <c r="L247" i="9"/>
  <c r="F247" i="9"/>
  <c r="E247" i="9"/>
  <c r="B247" i="9" s="1"/>
  <c r="M246" i="9"/>
  <c r="L246" i="9"/>
  <c r="E246" i="9"/>
  <c r="M245" i="9"/>
  <c r="L245" i="9"/>
  <c r="E245" i="9"/>
  <c r="M244" i="9"/>
  <c r="L244" i="9"/>
  <c r="F244" i="9" s="1"/>
  <c r="E244" i="9"/>
  <c r="M243" i="9"/>
  <c r="L243" i="9"/>
  <c r="F243" i="9" s="1"/>
  <c r="E243" i="9"/>
  <c r="M242" i="9"/>
  <c r="L242" i="9"/>
  <c r="E242" i="9"/>
  <c r="M241" i="9"/>
  <c r="L241" i="9"/>
  <c r="E241" i="9"/>
  <c r="M240" i="9"/>
  <c r="L240" i="9"/>
  <c r="F240" i="9"/>
  <c r="E240" i="9"/>
  <c r="B240" i="9" s="1"/>
  <c r="M239" i="9"/>
  <c r="L239" i="9"/>
  <c r="F239" i="9"/>
  <c r="E239" i="9"/>
  <c r="B239" i="9" s="1"/>
  <c r="M238" i="9"/>
  <c r="L238" i="9"/>
  <c r="E238" i="9"/>
  <c r="M237" i="9"/>
  <c r="L237" i="9"/>
  <c r="E237" i="9"/>
  <c r="M236" i="9"/>
  <c r="L236" i="9"/>
  <c r="F236" i="9" s="1"/>
  <c r="E236" i="9"/>
  <c r="M235" i="9"/>
  <c r="L235" i="9"/>
  <c r="F235" i="9" s="1"/>
  <c r="E235" i="9"/>
  <c r="M234" i="9"/>
  <c r="L234" i="9"/>
  <c r="E234" i="9"/>
  <c r="M233" i="9"/>
  <c r="L233" i="9"/>
  <c r="E233" i="9"/>
  <c r="M232" i="9"/>
  <c r="L232" i="9"/>
  <c r="F232" i="9"/>
  <c r="E232" i="9"/>
  <c r="B232" i="9" s="1"/>
  <c r="M231" i="9"/>
  <c r="L231" i="9"/>
  <c r="F231" i="9"/>
  <c r="E231" i="9"/>
  <c r="B231" i="9" s="1"/>
  <c r="M230" i="9"/>
  <c r="L230" i="9"/>
  <c r="E230" i="9"/>
  <c r="M229" i="9"/>
  <c r="L229" i="9"/>
  <c r="E229" i="9"/>
  <c r="M228" i="9"/>
  <c r="L228" i="9"/>
  <c r="F228" i="9" s="1"/>
  <c r="E228" i="9"/>
  <c r="M227" i="9"/>
  <c r="L227" i="9"/>
  <c r="F227" i="9" s="1"/>
  <c r="E227" i="9"/>
  <c r="M226" i="9"/>
  <c r="L226" i="9"/>
  <c r="E226" i="9"/>
  <c r="H225" i="9"/>
  <c r="G225" i="9"/>
  <c r="E225" i="9" s="1"/>
  <c r="F225" i="9"/>
  <c r="M224" i="9"/>
  <c r="L224" i="9"/>
  <c r="F224" i="9"/>
  <c r="E224" i="9"/>
  <c r="M223" i="9"/>
  <c r="L223" i="9"/>
  <c r="F223" i="9" s="1"/>
  <c r="E223" i="9"/>
  <c r="M222" i="9"/>
  <c r="L222" i="9"/>
  <c r="F222" i="9" s="1"/>
  <c r="E222" i="9"/>
  <c r="M221" i="9"/>
  <c r="L221" i="9"/>
  <c r="E221" i="9"/>
  <c r="M220" i="9"/>
  <c r="L220" i="9"/>
  <c r="F220" i="9" s="1"/>
  <c r="E220" i="9"/>
  <c r="M219" i="9"/>
  <c r="L219" i="9"/>
  <c r="F219" i="9" s="1"/>
  <c r="E219" i="9"/>
  <c r="M218" i="9"/>
  <c r="L218" i="9"/>
  <c r="F218" i="9" s="1"/>
  <c r="E218" i="9"/>
  <c r="M217" i="9"/>
  <c r="L217" i="9"/>
  <c r="E217" i="9"/>
  <c r="M216" i="9"/>
  <c r="L216" i="9"/>
  <c r="F216" i="9" s="1"/>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E152" i="9" s="1"/>
  <c r="B152" i="9" s="1"/>
  <c r="F152" i="9"/>
  <c r="H151" i="9"/>
  <c r="G151" i="9"/>
  <c r="E151" i="9" s="1"/>
  <c r="F151" i="9"/>
  <c r="H150" i="9"/>
  <c r="G150" i="9"/>
  <c r="E150" i="9" s="1"/>
  <c r="B150" i="9" s="1"/>
  <c r="F150" i="9"/>
  <c r="H149" i="9"/>
  <c r="G149" i="9"/>
  <c r="F149" i="9"/>
  <c r="H148" i="9"/>
  <c r="G148" i="9"/>
  <c r="F148" i="9"/>
  <c r="E148" i="9"/>
  <c r="B148" i="9" s="1"/>
  <c r="H147" i="9"/>
  <c r="G147" i="9"/>
  <c r="F147" i="9"/>
  <c r="E147" i="9"/>
  <c r="H146" i="9"/>
  <c r="G146" i="9"/>
  <c r="E146" i="9" s="1"/>
  <c r="F146" i="9"/>
  <c r="H145" i="9"/>
  <c r="G145" i="9"/>
  <c r="F145" i="9"/>
  <c r="H144" i="9"/>
  <c r="G144" i="9"/>
  <c r="E144" i="9" s="1"/>
  <c r="B144" i="9" s="1"/>
  <c r="F144" i="9"/>
  <c r="H143" i="9"/>
  <c r="G143" i="9"/>
  <c r="E143" i="9" s="1"/>
  <c r="F143" i="9"/>
  <c r="F142" i="9"/>
  <c r="H141" i="9"/>
  <c r="G141" i="9"/>
  <c r="F141" i="9"/>
  <c r="H140" i="9"/>
  <c r="G140" i="9"/>
  <c r="F140" i="9"/>
  <c r="H139" i="9"/>
  <c r="G139" i="9"/>
  <c r="E139" i="9" s="1"/>
  <c r="B139" i="9" s="1"/>
  <c r="F139" i="9"/>
  <c r="H138" i="9"/>
  <c r="G138" i="9"/>
  <c r="E138" i="9" s="1"/>
  <c r="B138" i="9" s="1"/>
  <c r="F138" i="9"/>
  <c r="H137" i="9"/>
  <c r="G137" i="9"/>
  <c r="F137" i="9"/>
  <c r="H136" i="9"/>
  <c r="G136" i="9"/>
  <c r="F136" i="9"/>
  <c r="H135" i="9"/>
  <c r="E135" i="9" s="1"/>
  <c r="B135" i="9" s="1"/>
  <c r="G135" i="9"/>
  <c r="F135" i="9"/>
  <c r="H134" i="9"/>
  <c r="G134" i="9"/>
  <c r="F134" i="9"/>
  <c r="H133" i="9"/>
  <c r="G133" i="9"/>
  <c r="E133" i="9" s="1"/>
  <c r="B133" i="9" s="1"/>
  <c r="F133" i="9"/>
  <c r="H132" i="9"/>
  <c r="G132" i="9"/>
  <c r="F132" i="9"/>
  <c r="H131" i="9"/>
  <c r="G131" i="9"/>
  <c r="E131" i="9" s="1"/>
  <c r="B131" i="9" s="1"/>
  <c r="F131" i="9"/>
  <c r="H130" i="9"/>
  <c r="G130" i="9"/>
  <c r="E130" i="9" s="1"/>
  <c r="F130" i="9"/>
  <c r="H129" i="9"/>
  <c r="G129" i="9"/>
  <c r="F129" i="9"/>
  <c r="H128" i="9"/>
  <c r="E128" i="9" s="1"/>
  <c r="B128" i="9" s="1"/>
  <c r="G128" i="9"/>
  <c r="F128" i="9"/>
  <c r="H127" i="9"/>
  <c r="G127" i="9"/>
  <c r="E127" i="9" s="1"/>
  <c r="B127" i="9" s="1"/>
  <c r="F127" i="9"/>
  <c r="H126" i="9"/>
  <c r="G126" i="9"/>
  <c r="E126" i="9" s="1"/>
  <c r="B126" i="9" s="1"/>
  <c r="F126" i="9"/>
  <c r="H125" i="9"/>
  <c r="G125" i="9"/>
  <c r="E125" i="9" s="1"/>
  <c r="F125" i="9"/>
  <c r="H124" i="9"/>
  <c r="G124" i="9"/>
  <c r="F124" i="9"/>
  <c r="H123" i="9"/>
  <c r="G123" i="9"/>
  <c r="F123" i="9"/>
  <c r="E123" i="9"/>
  <c r="B123" i="9" s="1"/>
  <c r="H122" i="9"/>
  <c r="G122" i="9"/>
  <c r="E122" i="9" s="1"/>
  <c r="F122" i="9"/>
  <c r="H121" i="9"/>
  <c r="G121" i="9"/>
  <c r="F121" i="9"/>
  <c r="H120" i="9"/>
  <c r="G120" i="9"/>
  <c r="F120" i="9"/>
  <c r="H119" i="9"/>
  <c r="G119" i="9"/>
  <c r="E119" i="9" s="1"/>
  <c r="F119" i="9"/>
  <c r="H118" i="9"/>
  <c r="G118" i="9"/>
  <c r="E118" i="9" s="1"/>
  <c r="F118" i="9"/>
  <c r="H117" i="9"/>
  <c r="G117" i="9"/>
  <c r="E117" i="9" s="1"/>
  <c r="F117" i="9"/>
  <c r="H116" i="9"/>
  <c r="E116" i="9" s="1"/>
  <c r="B116" i="9" s="1"/>
  <c r="G116" i="9"/>
  <c r="F116" i="9"/>
  <c r="H115" i="9"/>
  <c r="E115" i="9" s="1"/>
  <c r="B115" i="9" s="1"/>
  <c r="G115" i="9"/>
  <c r="F115" i="9"/>
  <c r="H114" i="9"/>
  <c r="G114" i="9"/>
  <c r="F114" i="9"/>
  <c r="H113" i="9"/>
  <c r="G113" i="9"/>
  <c r="F113" i="9"/>
  <c r="H112" i="9"/>
  <c r="G112" i="9"/>
  <c r="F112" i="9"/>
  <c r="H111" i="9"/>
  <c r="G111" i="9"/>
  <c r="F111" i="9"/>
  <c r="E111" i="9"/>
  <c r="B111" i="9" s="1"/>
  <c r="H110" i="9"/>
  <c r="G110" i="9"/>
  <c r="E110" i="9" s="1"/>
  <c r="F110" i="9"/>
  <c r="H109" i="9"/>
  <c r="G109" i="9"/>
  <c r="F109" i="9"/>
  <c r="H108" i="9"/>
  <c r="G108" i="9"/>
  <c r="F108" i="9"/>
  <c r="H107" i="9"/>
  <c r="G107" i="9"/>
  <c r="E107" i="9" s="1"/>
  <c r="B107" i="9" s="1"/>
  <c r="F107" i="9"/>
  <c r="H106" i="9"/>
  <c r="G106" i="9"/>
  <c r="E106" i="9" s="1"/>
  <c r="B106" i="9" s="1"/>
  <c r="F106" i="9"/>
  <c r="H105" i="9"/>
  <c r="G105" i="9"/>
  <c r="F105" i="9"/>
  <c r="H104" i="9"/>
  <c r="G104" i="9"/>
  <c r="F104" i="9"/>
  <c r="H103" i="9"/>
  <c r="E103" i="9" s="1"/>
  <c r="B103" i="9" s="1"/>
  <c r="G103" i="9"/>
  <c r="F103" i="9"/>
  <c r="H102" i="9"/>
  <c r="G102" i="9"/>
  <c r="E102" i="9" s="1"/>
  <c r="B102" i="9" s="1"/>
  <c r="F102" i="9"/>
  <c r="H101" i="9"/>
  <c r="G101" i="9"/>
  <c r="F101" i="9"/>
  <c r="H100" i="9"/>
  <c r="G100" i="9"/>
  <c r="E100" i="9" s="1"/>
  <c r="B100" i="9" s="1"/>
  <c r="F100" i="9"/>
  <c r="H99" i="9"/>
  <c r="G99" i="9"/>
  <c r="E99" i="9" s="1"/>
  <c r="F99" i="9"/>
  <c r="H98" i="9"/>
  <c r="G98" i="9"/>
  <c r="E98" i="9" s="1"/>
  <c r="F98" i="9"/>
  <c r="H97" i="9"/>
  <c r="G97" i="9"/>
  <c r="F97" i="9"/>
  <c r="H96" i="9"/>
  <c r="G96" i="9"/>
  <c r="F96" i="9"/>
  <c r="H95" i="9"/>
  <c r="G95" i="9"/>
  <c r="F95" i="9"/>
  <c r="H94" i="9"/>
  <c r="G94" i="9"/>
  <c r="E94" i="9" s="1"/>
  <c r="F94" i="9"/>
  <c r="H93" i="9"/>
  <c r="G93" i="9"/>
  <c r="F93" i="9"/>
  <c r="H92" i="9"/>
  <c r="G92" i="9"/>
  <c r="F92" i="9"/>
  <c r="E92" i="9"/>
  <c r="B92" i="9" s="1"/>
  <c r="H91" i="9"/>
  <c r="G91" i="9"/>
  <c r="F91" i="9"/>
  <c r="E91" i="9"/>
  <c r="H90" i="9"/>
  <c r="G90" i="9"/>
  <c r="E90" i="9" s="1"/>
  <c r="F90" i="9"/>
  <c r="H89" i="9"/>
  <c r="G89" i="9"/>
  <c r="F89" i="9"/>
  <c r="H88" i="9"/>
  <c r="G88" i="9"/>
  <c r="F88" i="9"/>
  <c r="H87" i="9"/>
  <c r="G87" i="9"/>
  <c r="F87" i="9"/>
  <c r="H86" i="9"/>
  <c r="G86" i="9"/>
  <c r="F86" i="9"/>
  <c r="E86" i="9"/>
  <c r="B86" i="9" s="1"/>
  <c r="H85" i="9"/>
  <c r="G85" i="9"/>
  <c r="F85" i="9"/>
  <c r="H84" i="9"/>
  <c r="E84" i="9" s="1"/>
  <c r="B84" i="9" s="1"/>
  <c r="G84" i="9"/>
  <c r="F84" i="9"/>
  <c r="H83" i="9"/>
  <c r="E83" i="9" s="1"/>
  <c r="G83" i="9"/>
  <c r="F83" i="9"/>
  <c r="H82" i="9"/>
  <c r="G82" i="9"/>
  <c r="F82" i="9"/>
  <c r="H81" i="9"/>
  <c r="G81" i="9"/>
  <c r="F81" i="9"/>
  <c r="H80" i="9"/>
  <c r="G80" i="9"/>
  <c r="F80" i="9"/>
  <c r="H79" i="9"/>
  <c r="G79" i="9"/>
  <c r="F79" i="9"/>
  <c r="H78" i="9"/>
  <c r="E78" i="9" s="1"/>
  <c r="B78" i="9" s="1"/>
  <c r="G78" i="9"/>
  <c r="F78" i="9"/>
  <c r="H77" i="9"/>
  <c r="G77" i="9"/>
  <c r="F77" i="9"/>
  <c r="H76" i="9"/>
  <c r="G76" i="9"/>
  <c r="E76" i="9" s="1"/>
  <c r="B76" i="9" s="1"/>
  <c r="F76" i="9"/>
  <c r="H75" i="9"/>
  <c r="G75" i="9"/>
  <c r="E75" i="9" s="1"/>
  <c r="F75" i="9"/>
  <c r="H74" i="9"/>
  <c r="G74" i="9"/>
  <c r="E74" i="9" s="1"/>
  <c r="F74" i="9"/>
  <c r="H73" i="9"/>
  <c r="G73" i="9"/>
  <c r="F73" i="9"/>
  <c r="H72" i="9"/>
  <c r="G72" i="9"/>
  <c r="F72" i="9"/>
  <c r="H71" i="9"/>
  <c r="E71" i="9" s="1"/>
  <c r="B71" i="9" s="1"/>
  <c r="G71" i="9"/>
  <c r="F71" i="9"/>
  <c r="H70" i="9"/>
  <c r="G70" i="9"/>
  <c r="E70" i="9" s="1"/>
  <c r="B70" i="9" s="1"/>
  <c r="F70" i="9"/>
  <c r="H69" i="9"/>
  <c r="G69" i="9"/>
  <c r="F69" i="9"/>
  <c r="H68" i="9"/>
  <c r="G68" i="9"/>
  <c r="E68" i="9" s="1"/>
  <c r="F68" i="9"/>
  <c r="H67" i="9"/>
  <c r="G67" i="9"/>
  <c r="E67" i="9" s="1"/>
  <c r="F67" i="9"/>
  <c r="H66" i="9"/>
  <c r="G66" i="9"/>
  <c r="E66" i="9" s="1"/>
  <c r="F66" i="9"/>
  <c r="H65" i="9"/>
  <c r="G65" i="9"/>
  <c r="F65" i="9"/>
  <c r="H64" i="9"/>
  <c r="G64" i="9"/>
  <c r="F64" i="9"/>
  <c r="H63" i="9"/>
  <c r="G63" i="9"/>
  <c r="F63" i="9"/>
  <c r="H62" i="9"/>
  <c r="G62" i="9"/>
  <c r="E62" i="9" s="1"/>
  <c r="F62" i="9"/>
  <c r="H61" i="9"/>
  <c r="G61" i="9"/>
  <c r="F61" i="9"/>
  <c r="H60" i="9"/>
  <c r="G60" i="9"/>
  <c r="F60" i="9"/>
  <c r="E60" i="9"/>
  <c r="B60" i="9" s="1"/>
  <c r="H59" i="9"/>
  <c r="G59" i="9"/>
  <c r="F59" i="9"/>
  <c r="E59" i="9"/>
  <c r="H58" i="9"/>
  <c r="G58" i="9"/>
  <c r="E58" i="9" s="1"/>
  <c r="F58" i="9"/>
  <c r="H57" i="9"/>
  <c r="G57" i="9"/>
  <c r="F57" i="9"/>
  <c r="H56" i="9"/>
  <c r="G56" i="9"/>
  <c r="F56" i="9"/>
  <c r="H55" i="9"/>
  <c r="G55" i="9"/>
  <c r="F55" i="9"/>
  <c r="H54" i="9"/>
  <c r="G54" i="9"/>
  <c r="F54" i="9"/>
  <c r="E54" i="9"/>
  <c r="B54" i="9" s="1"/>
  <c r="H53" i="9"/>
  <c r="G53" i="9"/>
  <c r="E53" i="9" s="1"/>
  <c r="F53" i="9"/>
  <c r="H52" i="9"/>
  <c r="G52" i="9"/>
  <c r="F52" i="9"/>
  <c r="H51" i="9"/>
  <c r="G51" i="9"/>
  <c r="E51" i="9" s="1"/>
  <c r="B51" i="9" s="1"/>
  <c r="F51" i="9"/>
  <c r="H50" i="9"/>
  <c r="G50" i="9"/>
  <c r="F50" i="9"/>
  <c r="H49" i="9"/>
  <c r="G49" i="9"/>
  <c r="F49" i="9"/>
  <c r="E49" i="9"/>
  <c r="B49" i="9" s="1"/>
  <c r="H48" i="9"/>
  <c r="G48" i="9"/>
  <c r="F48" i="9"/>
  <c r="H47" i="9"/>
  <c r="E47" i="9" s="1"/>
  <c r="B47" i="9" s="1"/>
  <c r="G47" i="9"/>
  <c r="F47" i="9"/>
  <c r="H46" i="9"/>
  <c r="G46" i="9"/>
  <c r="E46" i="9" s="1"/>
  <c r="B46" i="9" s="1"/>
  <c r="F46" i="9"/>
  <c r="H45" i="9"/>
  <c r="G45" i="9"/>
  <c r="E45" i="9" s="1"/>
  <c r="B45" i="9" s="1"/>
  <c r="F45" i="9"/>
  <c r="H44" i="9"/>
  <c r="G44" i="9"/>
  <c r="E44" i="9" s="1"/>
  <c r="F44" i="9"/>
  <c r="H43" i="9"/>
  <c r="G43" i="9"/>
  <c r="F43" i="9"/>
  <c r="H42" i="9"/>
  <c r="G42" i="9"/>
  <c r="F42" i="9"/>
  <c r="H41" i="9"/>
  <c r="G41" i="9"/>
  <c r="E41" i="9" s="1"/>
  <c r="F41" i="9"/>
  <c r="H40" i="9"/>
  <c r="G40" i="9"/>
  <c r="E40" i="9" s="1"/>
  <c r="F40" i="9"/>
  <c r="H39" i="9"/>
  <c r="G39" i="9"/>
  <c r="F39" i="9"/>
  <c r="H38" i="9"/>
  <c r="E38" i="9" s="1"/>
  <c r="B38" i="9" s="1"/>
  <c r="G38" i="9"/>
  <c r="F38" i="9"/>
  <c r="H37" i="9"/>
  <c r="G37" i="9"/>
  <c r="F37" i="9"/>
  <c r="H36" i="9"/>
  <c r="G36" i="9"/>
  <c r="E36" i="9" s="1"/>
  <c r="B36" i="9" s="1"/>
  <c r="F36" i="9"/>
  <c r="H35" i="9"/>
  <c r="G35" i="9"/>
  <c r="F35" i="9"/>
  <c r="H34" i="9"/>
  <c r="G34" i="9"/>
  <c r="E34" i="9" s="1"/>
  <c r="B34" i="9" s="1"/>
  <c r="F34" i="9"/>
  <c r="H33" i="9"/>
  <c r="G33" i="9"/>
  <c r="E33" i="9" s="1"/>
  <c r="F33" i="9"/>
  <c r="H32" i="9"/>
  <c r="G32" i="9"/>
  <c r="E32" i="9" s="1"/>
  <c r="F32" i="9"/>
  <c r="H31" i="9"/>
  <c r="E31" i="9" s="1"/>
  <c r="B31" i="9" s="1"/>
  <c r="G31" i="9"/>
  <c r="F31" i="9"/>
  <c r="H30" i="9"/>
  <c r="G30" i="9"/>
  <c r="E30" i="9" s="1"/>
  <c r="B30" i="9" s="1"/>
  <c r="F30" i="9"/>
  <c r="H29" i="9"/>
  <c r="G29" i="9"/>
  <c r="E29" i="9" s="1"/>
  <c r="B29" i="9" s="1"/>
  <c r="F29" i="9"/>
  <c r="H28" i="9"/>
  <c r="G28" i="9"/>
  <c r="E28" i="9" s="1"/>
  <c r="F28" i="9"/>
  <c r="H27" i="9"/>
  <c r="G27" i="9"/>
  <c r="F27" i="9"/>
  <c r="H26" i="9"/>
  <c r="G26" i="9"/>
  <c r="F26" i="9"/>
  <c r="H25" i="9"/>
  <c r="G25" i="9"/>
  <c r="F25" i="9"/>
  <c r="H24" i="9"/>
  <c r="G24" i="9"/>
  <c r="E24" i="9" s="1"/>
  <c r="B24" i="9" s="1"/>
  <c r="F24" i="9"/>
  <c r="H23" i="9"/>
  <c r="G23" i="9"/>
  <c r="F23" i="9"/>
  <c r="H22" i="9"/>
  <c r="G22" i="9"/>
  <c r="F22" i="9"/>
  <c r="E22" i="9"/>
  <c r="B22" i="9" s="1"/>
  <c r="H21" i="9"/>
  <c r="G21" i="9"/>
  <c r="E21" i="9" s="1"/>
  <c r="F21" i="9"/>
  <c r="F20" i="9"/>
  <c r="F4" i="9"/>
  <c r="O3" i="9"/>
  <c r="G274" i="9" s="1"/>
  <c r="E274" i="9" s="1"/>
  <c r="I3" i="9"/>
  <c r="H3" i="9"/>
  <c r="G3" i="9"/>
  <c r="D101" i="8"/>
  <c r="D95" i="8"/>
  <c r="D90" i="8"/>
  <c r="C1565" i="1" s="1"/>
  <c r="H1565" i="1" s="1"/>
  <c r="D85" i="8"/>
  <c r="D80" i="8"/>
  <c r="D75" i="8"/>
  <c r="D70" i="8"/>
  <c r="C1545" i="1" s="1"/>
  <c r="H1545" i="1" s="1"/>
  <c r="D65" i="8"/>
  <c r="D60" i="8"/>
  <c r="D55" i="8"/>
  <c r="D50" i="8"/>
  <c r="D44" i="8"/>
  <c r="D36" i="8"/>
  <c r="D26" i="8"/>
  <c r="D24" i="8" s="1"/>
  <c r="C1499" i="1" s="1"/>
  <c r="H1499" i="1" s="1"/>
  <c r="D18" i="8"/>
  <c r="D8" i="8"/>
  <c r="E44" i="7"/>
  <c r="D44" i="7"/>
  <c r="E39" i="7"/>
  <c r="E38" i="7" s="1"/>
  <c r="I31" i="3" s="1"/>
  <c r="D39" i="7"/>
  <c r="E30" i="7"/>
  <c r="D30" i="7"/>
  <c r="C1461" i="1" s="1"/>
  <c r="E23" i="7"/>
  <c r="E22" i="7" s="1"/>
  <c r="D23" i="7"/>
  <c r="E7" i="7"/>
  <c r="E6" i="7" s="1"/>
  <c r="D7" i="7"/>
  <c r="D6" i="7"/>
  <c r="F140" i="6"/>
  <c r="F139" i="6"/>
  <c r="F138" i="6"/>
  <c r="F137" i="6"/>
  <c r="F136" i="6"/>
  <c r="F135" i="6"/>
  <c r="F134" i="6"/>
  <c r="F133" i="6"/>
  <c r="F132" i="6"/>
  <c r="F131" i="6"/>
  <c r="E130" i="6"/>
  <c r="D130" i="6"/>
  <c r="E129" i="6"/>
  <c r="D1423" i="1" s="1"/>
  <c r="F128" i="6"/>
  <c r="F127" i="6"/>
  <c r="F126" i="6"/>
  <c r="F125" i="6"/>
  <c r="F124" i="6"/>
  <c r="F123" i="6"/>
  <c r="E122" i="6"/>
  <c r="D1416" i="1" s="1"/>
  <c r="D122" i="6"/>
  <c r="F122" i="6" s="1"/>
  <c r="F121" i="6"/>
  <c r="F120" i="6"/>
  <c r="F119" i="6"/>
  <c r="E118" i="6"/>
  <c r="D1412" i="1" s="1"/>
  <c r="D118" i="6"/>
  <c r="F118" i="6" s="1"/>
  <c r="F117" i="6"/>
  <c r="F116" i="6"/>
  <c r="E115" i="6"/>
  <c r="D115" i="6"/>
  <c r="F115" i="6" s="1"/>
  <c r="D114" i="6"/>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E90" i="6"/>
  <c r="D90" i="6"/>
  <c r="C1384" i="1" s="1"/>
  <c r="H1384" i="1"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I25" i="3"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8" i="5" s="1"/>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157" i="1" s="1"/>
  <c r="D180" i="5"/>
  <c r="F180" i="5" s="1"/>
  <c r="F179" i="5"/>
  <c r="F178" i="5"/>
  <c r="E177" i="5"/>
  <c r="D177"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D146" i="5"/>
  <c r="F146" i="5" s="1"/>
  <c r="F145" i="5"/>
  <c r="F144" i="5"/>
  <c r="F143" i="5"/>
  <c r="E142" i="5"/>
  <c r="D1120" i="1" s="1"/>
  <c r="D142" i="5"/>
  <c r="F142" i="5" s="1"/>
  <c r="F141" i="5"/>
  <c r="F140" i="5"/>
  <c r="F139" i="5"/>
  <c r="F138" i="5"/>
  <c r="F137" i="5"/>
  <c r="F136" i="5"/>
  <c r="E135" i="5"/>
  <c r="E134" i="5" s="1"/>
  <c r="D1112" i="1" s="1"/>
  <c r="D135" i="5"/>
  <c r="F135" i="5" s="1"/>
  <c r="D134" i="5"/>
  <c r="F134" i="5" s="1"/>
  <c r="F133" i="5"/>
  <c r="F132" i="5"/>
  <c r="F131" i="5"/>
  <c r="F130" i="5"/>
  <c r="F129" i="5"/>
  <c r="F128" i="5"/>
  <c r="F127" i="5"/>
  <c r="E126" i="5"/>
  <c r="D1104" i="1" s="1"/>
  <c r="D126" i="5"/>
  <c r="F125" i="5"/>
  <c r="F124" i="5"/>
  <c r="F123" i="5"/>
  <c r="F122" i="5"/>
  <c r="F121" i="5"/>
  <c r="F120" i="5"/>
  <c r="E119" i="5"/>
  <c r="E118" i="5" s="1"/>
  <c r="D1096" i="1" s="1"/>
  <c r="D119"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D78" i="5"/>
  <c r="F78" i="5" s="1"/>
  <c r="F77" i="5"/>
  <c r="F76" i="5"/>
  <c r="F75" i="5"/>
  <c r="F74" i="5"/>
  <c r="F73" i="5"/>
  <c r="F72" i="5"/>
  <c r="F71" i="5"/>
  <c r="E70" i="5"/>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E625" i="4" s="1"/>
  <c r="D619" i="1" s="1"/>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5" i="4" s="1"/>
  <c r="F584" i="4"/>
  <c r="F583" i="4"/>
  <c r="F582" i="4"/>
  <c r="E581" i="4"/>
  <c r="D581" i="4"/>
  <c r="F581" i="4" s="1"/>
  <c r="F579" i="4"/>
  <c r="F578" i="4"/>
  <c r="E577" i="4"/>
  <c r="D571" i="1" s="1"/>
  <c r="D577" i="4"/>
  <c r="F577" i="4" s="1"/>
  <c r="F576" i="4"/>
  <c r="F575" i="4"/>
  <c r="E574" i="4"/>
  <c r="D574" i="4"/>
  <c r="F574" i="4" s="1"/>
  <c r="F573" i="4"/>
  <c r="F572" i="4"/>
  <c r="E571" i="4"/>
  <c r="D565" i="1" s="1"/>
  <c r="D571" i="4"/>
  <c r="F571" i="4" s="1"/>
  <c r="F570" i="4"/>
  <c r="F569" i="4"/>
  <c r="E568" i="4"/>
  <c r="E567" i="4" s="1"/>
  <c r="D561" i="1" s="1"/>
  <c r="D568" i="4"/>
  <c r="F566" i="4"/>
  <c r="F565" i="4"/>
  <c r="F564"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E515" i="4"/>
  <c r="D509" i="1"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75" i="1" s="1"/>
  <c r="D481" i="4"/>
  <c r="F481" i="4" s="1"/>
  <c r="F480" i="4"/>
  <c r="F479" i="4"/>
  <c r="E478" i="4"/>
  <c r="D478" i="4"/>
  <c r="F478" i="4" s="1"/>
  <c r="F477" i="4"/>
  <c r="F476" i="4"/>
  <c r="F475" i="4"/>
  <c r="F474" i="4"/>
  <c r="E473" i="4"/>
  <c r="D473" i="4"/>
  <c r="E472" i="4"/>
  <c r="F471" i="4"/>
  <c r="F470" i="4"/>
  <c r="E469" i="4"/>
  <c r="D463" i="1" s="1"/>
  <c r="D469" i="4"/>
  <c r="F469" i="4" s="1"/>
  <c r="F468" i="4"/>
  <c r="F467" i="4"/>
  <c r="E466" i="4"/>
  <c r="D466" i="4"/>
  <c r="F466" i="4" s="1"/>
  <c r="F465" i="4"/>
  <c r="F464" i="4"/>
  <c r="E463" i="4"/>
  <c r="D457" i="1" s="1"/>
  <c r="D463" i="4"/>
  <c r="F463" i="4" s="1"/>
  <c r="F462" i="4"/>
  <c r="F461" i="4"/>
  <c r="E460" i="4"/>
  <c r="E459" i="4" s="1"/>
  <c r="D453" i="1" s="1"/>
  <c r="D460" i="4"/>
  <c r="F460" i="4" s="1"/>
  <c r="F458" i="4"/>
  <c r="F457" i="4"/>
  <c r="F456" i="4"/>
  <c r="E455" i="4"/>
  <c r="D449" i="1" s="1"/>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1" i="1" s="1"/>
  <c r="D427" i="4"/>
  <c r="F427" i="4" s="1"/>
  <c r="F426" i="4"/>
  <c r="F425" i="4"/>
  <c r="F424" i="4"/>
  <c r="F423" i="4"/>
  <c r="E422" i="4"/>
  <c r="E421" i="4" s="1"/>
  <c r="D422" i="4"/>
  <c r="E418" i="4"/>
  <c r="D413" i="1"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3" i="4"/>
  <c r="F342" i="4"/>
  <c r="F341" i="4"/>
  <c r="F340" i="4"/>
  <c r="E339" i="4"/>
  <c r="D339" i="4"/>
  <c r="F339" i="4" s="1"/>
  <c r="F338" i="4"/>
  <c r="F337" i="4"/>
  <c r="E336" i="4"/>
  <c r="D336" i="4"/>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C79" i="1" s="1"/>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D1478" i="1"/>
  <c r="C1478" i="1"/>
  <c r="D1477" i="1"/>
  <c r="C1477" i="1"/>
  <c r="D1476" i="1"/>
  <c r="C1476" i="1"/>
  <c r="D1475" i="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D1461" i="1"/>
  <c r="D1460" i="1"/>
  <c r="C1460" i="1"/>
  <c r="J1460" i="1" s="1"/>
  <c r="D1459" i="1"/>
  <c r="C1459" i="1"/>
  <c r="D1458" i="1"/>
  <c r="C1458" i="1"/>
  <c r="J1458" i="1" s="1"/>
  <c r="D1457" i="1"/>
  <c r="C1457" i="1"/>
  <c r="D1456" i="1"/>
  <c r="C1456" i="1"/>
  <c r="J1456" i="1" s="1"/>
  <c r="D1455" i="1"/>
  <c r="C1455" i="1"/>
  <c r="D1454" i="1"/>
  <c r="C1454" i="1"/>
  <c r="H1454" i="1" s="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2" i="1"/>
  <c r="C1422" i="1"/>
  <c r="H1422" i="1" s="1"/>
  <c r="D1421" i="1"/>
  <c r="C1421" i="1"/>
  <c r="D1420" i="1"/>
  <c r="C1420" i="1"/>
  <c r="H1420" i="1" s="1"/>
  <c r="D1419" i="1"/>
  <c r="C1419" i="1"/>
  <c r="D1418" i="1"/>
  <c r="C1418" i="1"/>
  <c r="H1418" i="1" s="1"/>
  <c r="D1417" i="1"/>
  <c r="C1417" i="1"/>
  <c r="C1416" i="1"/>
  <c r="D1415" i="1"/>
  <c r="C1415" i="1"/>
  <c r="D1414" i="1"/>
  <c r="C1414" i="1"/>
  <c r="D1413" i="1"/>
  <c r="C1413" i="1"/>
  <c r="C1412" i="1"/>
  <c r="H1412" i="1" s="1"/>
  <c r="D1411" i="1"/>
  <c r="C1411" i="1"/>
  <c r="H1411" i="1" s="1"/>
  <c r="D1410" i="1"/>
  <c r="C1410" i="1"/>
  <c r="H1410" i="1" s="1"/>
  <c r="D1409" i="1"/>
  <c r="C1409" i="1"/>
  <c r="H1409" i="1" s="1"/>
  <c r="D1407" i="1"/>
  <c r="C1407" i="1"/>
  <c r="D1406" i="1"/>
  <c r="C1406" i="1"/>
  <c r="H1406" i="1" s="1"/>
  <c r="D1405" i="1"/>
  <c r="C1405" i="1"/>
  <c r="D1404" i="1"/>
  <c r="C1404" i="1"/>
  <c r="H1404" i="1" s="1"/>
  <c r="D1403" i="1"/>
  <c r="C1403" i="1"/>
  <c r="D1402" i="1"/>
  <c r="C1402" i="1"/>
  <c r="H1402" i="1" s="1"/>
  <c r="D1401" i="1"/>
  <c r="D1400" i="1"/>
  <c r="C1400" i="1"/>
  <c r="H1400" i="1" s="1"/>
  <c r="D1399" i="1"/>
  <c r="C1399" i="1"/>
  <c r="D1398" i="1"/>
  <c r="C1398" i="1"/>
  <c r="H1398" i="1" s="1"/>
  <c r="D1397" i="1"/>
  <c r="C1397" i="1"/>
  <c r="D1396" i="1"/>
  <c r="C1396" i="1"/>
  <c r="H1396" i="1" s="1"/>
  <c r="D1395" i="1"/>
  <c r="C1395" i="1"/>
  <c r="D1394" i="1"/>
  <c r="C1394" i="1"/>
  <c r="H1394"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D1382" i="1"/>
  <c r="C1382" i="1"/>
  <c r="H1382" i="1" s="1"/>
  <c r="D1381" i="1"/>
  <c r="C1381" i="1"/>
  <c r="H1381" i="1" s="1"/>
  <c r="D1380" i="1"/>
  <c r="C1380" i="1"/>
  <c r="H1380" i="1" s="1"/>
  <c r="D1379" i="1"/>
  <c r="C1379" i="1"/>
  <c r="H1379" i="1" s="1"/>
  <c r="D1378" i="1"/>
  <c r="C1378" i="1"/>
  <c r="H1378" i="1" s="1"/>
  <c r="D1377" i="1"/>
  <c r="C1377" i="1"/>
  <c r="H1377" i="1" s="1"/>
  <c r="C1376" i="1"/>
  <c r="H1376" i="1" s="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D1330" i="1"/>
  <c r="C1330" i="1"/>
  <c r="H1330" i="1" s="1"/>
  <c r="D1329" i="1"/>
  <c r="D1328" i="1"/>
  <c r="C1328" i="1"/>
  <c r="D1327" i="1"/>
  <c r="C1327" i="1"/>
  <c r="D1326" i="1"/>
  <c r="C1326" i="1"/>
  <c r="D1325" i="1"/>
  <c r="C1325" i="1"/>
  <c r="D1324" i="1"/>
  <c r="C1324" i="1"/>
  <c r="H1324" i="1" s="1"/>
  <c r="D1323" i="1"/>
  <c r="C1323" i="1"/>
  <c r="C1322" i="1"/>
  <c r="H1322" i="1" s="1"/>
  <c r="D1321" i="1"/>
  <c r="C1321" i="1"/>
  <c r="H1321" i="1" s="1"/>
  <c r="D1320" i="1"/>
  <c r="C1320" i="1"/>
  <c r="H1320" i="1" s="1"/>
  <c r="D1319" i="1"/>
  <c r="C1319" i="1"/>
  <c r="H1319" i="1" s="1"/>
  <c r="D1318" i="1"/>
  <c r="C1318" i="1"/>
  <c r="H1318" i="1" s="1"/>
  <c r="D1317" i="1"/>
  <c r="C1317" i="1"/>
  <c r="H1317" i="1" s="1"/>
  <c r="C1316" i="1"/>
  <c r="H1316" i="1" s="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C1236" i="1"/>
  <c r="C1235" i="1"/>
  <c r="D1234" i="1"/>
  <c r="C1234" i="1"/>
  <c r="H1234" i="1" s="1"/>
  <c r="D1233" i="1"/>
  <c r="C1233" i="1"/>
  <c r="D1232" i="1"/>
  <c r="C1232" i="1"/>
  <c r="H1232" i="1" s="1"/>
  <c r="D1231" i="1"/>
  <c r="C1231" i="1"/>
  <c r="D1230" i="1"/>
  <c r="C1230" i="1"/>
  <c r="H1230" i="1" s="1"/>
  <c r="D1229" i="1"/>
  <c r="C1229" i="1"/>
  <c r="D1228" i="1"/>
  <c r="C1228" i="1"/>
  <c r="H1228" i="1" s="1"/>
  <c r="D1227" i="1"/>
  <c r="D1226" i="1"/>
  <c r="C1226" i="1"/>
  <c r="D1225" i="1"/>
  <c r="C1225" i="1"/>
  <c r="D1224" i="1"/>
  <c r="C1224" i="1"/>
  <c r="D1223" i="1"/>
  <c r="C1223" i="1"/>
  <c r="D1221" i="1"/>
  <c r="C1221" i="1"/>
  <c r="D1220" i="1"/>
  <c r="C1220" i="1"/>
  <c r="H1220" i="1" s="1"/>
  <c r="D1219" i="1"/>
  <c r="C1219" i="1"/>
  <c r="D1218" i="1"/>
  <c r="C1218" i="1"/>
  <c r="H1218" i="1" s="1"/>
  <c r="D1217" i="1"/>
  <c r="C1217" i="1"/>
  <c r="D1216" i="1"/>
  <c r="C1216" i="1"/>
  <c r="H1216" i="1" s="1"/>
  <c r="D1215" i="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C1184" i="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C1157" i="1"/>
  <c r="H1157" i="1" s="1"/>
  <c r="D1156" i="1"/>
  <c r="C1156" i="1"/>
  <c r="H1156" i="1" s="1"/>
  <c r="D1155" i="1"/>
  <c r="C1155" i="1"/>
  <c r="H1155" i="1" s="1"/>
  <c r="C1154" i="1"/>
  <c r="D1151" i="1"/>
  <c r="C1151" i="1"/>
  <c r="D1150" i="1"/>
  <c r="C1150" i="1"/>
  <c r="H1150" i="1" s="1"/>
  <c r="D1149" i="1"/>
  <c r="C1149" i="1"/>
  <c r="C1148" i="1"/>
  <c r="D1147" i="1"/>
  <c r="C1147" i="1"/>
  <c r="H1147" i="1" s="1"/>
  <c r="D1146" i="1"/>
  <c r="C1146" i="1"/>
  <c r="H1146" i="1" s="1"/>
  <c r="D1145" i="1"/>
  <c r="C1145" i="1"/>
  <c r="H1145" i="1" s="1"/>
  <c r="D1144" i="1"/>
  <c r="C1144" i="1"/>
  <c r="H1144" i="1" s="1"/>
  <c r="D1143" i="1"/>
  <c r="C1143" i="1"/>
  <c r="H1143" i="1" s="1"/>
  <c r="C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H1127" i="1" s="1"/>
  <c r="D1126" i="1"/>
  <c r="C1126" i="1"/>
  <c r="D1125" i="1"/>
  <c r="C1125" i="1"/>
  <c r="H1125" i="1" s="1"/>
  <c r="C1124" i="1"/>
  <c r="H1124" i="1" s="1"/>
  <c r="D1123" i="1"/>
  <c r="C1123" i="1"/>
  <c r="D1122" i="1"/>
  <c r="C1122" i="1"/>
  <c r="H1122" i="1" s="1"/>
  <c r="D1121" i="1"/>
  <c r="C1121" i="1"/>
  <c r="C1120" i="1"/>
  <c r="H1120" i="1" s="1"/>
  <c r="D1119" i="1"/>
  <c r="C1119" i="1"/>
  <c r="D1118" i="1"/>
  <c r="C1118" i="1"/>
  <c r="H1118" i="1" s="1"/>
  <c r="D1117" i="1"/>
  <c r="C1117" i="1"/>
  <c r="D1116" i="1"/>
  <c r="C1116" i="1"/>
  <c r="H1116" i="1" s="1"/>
  <c r="D1115" i="1"/>
  <c r="C1115" i="1"/>
  <c r="D1114" i="1"/>
  <c r="C1114" i="1"/>
  <c r="H1114" i="1" s="1"/>
  <c r="D1113" i="1"/>
  <c r="C1113" i="1"/>
  <c r="C1112" i="1"/>
  <c r="D1111" i="1"/>
  <c r="C1111" i="1"/>
  <c r="D1110" i="1"/>
  <c r="C1110" i="1"/>
  <c r="H1110" i="1" s="1"/>
  <c r="D1109" i="1"/>
  <c r="C1109" i="1"/>
  <c r="D1108" i="1"/>
  <c r="C1108" i="1"/>
  <c r="H1108" i="1" s="1"/>
  <c r="D1107" i="1"/>
  <c r="C1107" i="1"/>
  <c r="D1106" i="1"/>
  <c r="C1106" i="1"/>
  <c r="H1106" i="1" s="1"/>
  <c r="D1105" i="1"/>
  <c r="C1105"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H1064" i="1" s="1"/>
  <c r="D1063" i="1"/>
  <c r="C1063" i="1"/>
  <c r="D1062" i="1"/>
  <c r="C1062" i="1"/>
  <c r="H1062" i="1" s="1"/>
  <c r="D1061" i="1"/>
  <c r="C1061" i="1"/>
  <c r="D1060" i="1"/>
  <c r="C1060" i="1"/>
  <c r="H1060" i="1" s="1"/>
  <c r="D1059" i="1"/>
  <c r="C1059" i="1"/>
  <c r="D1058" i="1"/>
  <c r="C1058" i="1"/>
  <c r="H1058" i="1" s="1"/>
  <c r="D1057" i="1"/>
  <c r="C1057" i="1"/>
  <c r="C1056" i="1"/>
  <c r="H1056" i="1" s="1"/>
  <c r="D1055" i="1"/>
  <c r="C1055" i="1"/>
  <c r="D1054" i="1"/>
  <c r="C1054" i="1"/>
  <c r="D1053" i="1"/>
  <c r="C1053" i="1"/>
  <c r="D1052" i="1"/>
  <c r="C1052" i="1"/>
  <c r="D1051" i="1"/>
  <c r="C1051" i="1"/>
  <c r="D1050" i="1"/>
  <c r="C1050" i="1"/>
  <c r="D1049" i="1"/>
  <c r="C1049"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D728" i="1"/>
  <c r="C728" i="1"/>
  <c r="H728" i="1" s="1"/>
  <c r="D727" i="1"/>
  <c r="C727" i="1"/>
  <c r="D726" i="1"/>
  <c r="C726" i="1"/>
  <c r="H726" i="1" s="1"/>
  <c r="D725" i="1"/>
  <c r="C725" i="1"/>
  <c r="D724" i="1"/>
  <c r="C724" i="1"/>
  <c r="H724" i="1" s="1"/>
  <c r="D723" i="1"/>
  <c r="C723" i="1"/>
  <c r="D722" i="1"/>
  <c r="C722" i="1"/>
  <c r="H722" i="1" s="1"/>
  <c r="D721" i="1"/>
  <c r="C721" i="1"/>
  <c r="D720" i="1"/>
  <c r="C720" i="1"/>
  <c r="H720" i="1" s="1"/>
  <c r="D719" i="1"/>
  <c r="C719" i="1"/>
  <c r="D718" i="1"/>
  <c r="C718" i="1"/>
  <c r="H718" i="1" s="1"/>
  <c r="D717" i="1"/>
  <c r="C717" i="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D706" i="1"/>
  <c r="C706" i="1"/>
  <c r="H706" i="1" s="1"/>
  <c r="D705" i="1"/>
  <c r="C705" i="1"/>
  <c r="D704" i="1"/>
  <c r="C704" i="1"/>
  <c r="H704" i="1" s="1"/>
  <c r="D703" i="1"/>
  <c r="C703" i="1"/>
  <c r="D702" i="1"/>
  <c r="C702" i="1"/>
  <c r="H702" i="1" s="1"/>
  <c r="D701" i="1"/>
  <c r="C701" i="1"/>
  <c r="D700" i="1"/>
  <c r="C700" i="1"/>
  <c r="H700" i="1" s="1"/>
  <c r="D699" i="1"/>
  <c r="C699" i="1"/>
  <c r="D698" i="1"/>
  <c r="C698" i="1"/>
  <c r="H698" i="1" s="1"/>
  <c r="D697" i="1"/>
  <c r="C697" i="1"/>
  <c r="D696" i="1"/>
  <c r="C696" i="1"/>
  <c r="H696" i="1" s="1"/>
  <c r="D695" i="1"/>
  <c r="C695" i="1"/>
  <c r="D694" i="1"/>
  <c r="C694" i="1"/>
  <c r="H694" i="1" s="1"/>
  <c r="D693" i="1"/>
  <c r="C693" i="1"/>
  <c r="D692" i="1"/>
  <c r="C692" i="1"/>
  <c r="H692" i="1" s="1"/>
  <c r="D691" i="1"/>
  <c r="C691" i="1"/>
  <c r="D690" i="1"/>
  <c r="C690" i="1"/>
  <c r="H690" i="1" s="1"/>
  <c r="D689" i="1"/>
  <c r="C689" i="1"/>
  <c r="D688" i="1"/>
  <c r="C688" i="1"/>
  <c r="H688" i="1" s="1"/>
  <c r="D687" i="1"/>
  <c r="C687" i="1"/>
  <c r="D686" i="1"/>
  <c r="C686" i="1"/>
  <c r="H686" i="1" s="1"/>
  <c r="D685" i="1"/>
  <c r="C685" i="1"/>
  <c r="D684" i="1"/>
  <c r="C684" i="1"/>
  <c r="H684" i="1" s="1"/>
  <c r="D683" i="1"/>
  <c r="C683" i="1"/>
  <c r="D682" i="1"/>
  <c r="C682" i="1"/>
  <c r="H682" i="1" s="1"/>
  <c r="D681" i="1"/>
  <c r="C681" i="1"/>
  <c r="D680" i="1"/>
  <c r="C680" i="1"/>
  <c r="H680" i="1" s="1"/>
  <c r="D679" i="1"/>
  <c r="C679" i="1"/>
  <c r="D678" i="1"/>
  <c r="C678" i="1"/>
  <c r="H678" i="1" s="1"/>
  <c r="D677" i="1"/>
  <c r="C677" i="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H650" i="1" s="1"/>
  <c r="D649" i="1"/>
  <c r="C649" i="1"/>
  <c r="D648" i="1"/>
  <c r="C648" i="1"/>
  <c r="H648" i="1" s="1"/>
  <c r="D647" i="1"/>
  <c r="C647" i="1"/>
  <c r="D646" i="1"/>
  <c r="C646" i="1"/>
  <c r="H646" i="1" s="1"/>
  <c r="D645" i="1"/>
  <c r="C645" i="1"/>
  <c r="D644" i="1"/>
  <c r="C644" i="1"/>
  <c r="H644" i="1" s="1"/>
  <c r="D643" i="1"/>
  <c r="C643" i="1"/>
  <c r="D642" i="1"/>
  <c r="C642" i="1"/>
  <c r="H642" i="1" s="1"/>
  <c r="D641" i="1"/>
  <c r="C641" i="1"/>
  <c r="D632" i="1"/>
  <c r="C632" i="1"/>
  <c r="H632" i="1" s="1"/>
  <c r="D631" i="1"/>
  <c r="C631" i="1"/>
  <c r="H631" i="1" s="1"/>
  <c r="D628" i="1"/>
  <c r="C628" i="1"/>
  <c r="H628" i="1" s="1"/>
  <c r="D627" i="1"/>
  <c r="C627" i="1"/>
  <c r="H627" i="1" s="1"/>
  <c r="D626" i="1"/>
  <c r="C626" i="1"/>
  <c r="H626" i="1" s="1"/>
  <c r="D625" i="1"/>
  <c r="C625" i="1"/>
  <c r="H625" i="1" s="1"/>
  <c r="D624" i="1"/>
  <c r="C624" i="1"/>
  <c r="H624" i="1" s="1"/>
  <c r="C623" i="1"/>
  <c r="H623" i="1" s="1"/>
  <c r="D622" i="1"/>
  <c r="C622" i="1"/>
  <c r="D621" i="1"/>
  <c r="C621" i="1"/>
  <c r="D620" i="1"/>
  <c r="C620" i="1"/>
  <c r="D618" i="1"/>
  <c r="C618" i="1"/>
  <c r="H618" i="1" s="1"/>
  <c r="D617" i="1"/>
  <c r="C617" i="1"/>
  <c r="D616" i="1"/>
  <c r="C616" i="1"/>
  <c r="H616" i="1" s="1"/>
  <c r="D615" i="1"/>
  <c r="C615" i="1"/>
  <c r="H615" i="1" s="1"/>
  <c r="D614" i="1"/>
  <c r="C614" i="1"/>
  <c r="H614" i="1" s="1"/>
  <c r="D613" i="1"/>
  <c r="C613" i="1"/>
  <c r="H613" i="1" s="1"/>
  <c r="D612" i="1"/>
  <c r="C612" i="1"/>
  <c r="H612" i="1" s="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C597" i="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C588" i="1"/>
  <c r="D586" i="1"/>
  <c r="C586" i="1"/>
  <c r="D585" i="1"/>
  <c r="C585" i="1"/>
  <c r="D584" i="1"/>
  <c r="C584" i="1"/>
  <c r="D583" i="1"/>
  <c r="C583" i="1"/>
  <c r="D582" i="1"/>
  <c r="C582" i="1"/>
  <c r="D581" i="1"/>
  <c r="C581" i="1"/>
  <c r="D580" i="1"/>
  <c r="C580" i="1"/>
  <c r="C579" i="1"/>
  <c r="H579" i="1" s="1"/>
  <c r="D578" i="1"/>
  <c r="C578" i="1"/>
  <c r="H578" i="1" s="1"/>
  <c r="D577" i="1"/>
  <c r="C577" i="1"/>
  <c r="H577" i="1" s="1"/>
  <c r="D576" i="1"/>
  <c r="C576" i="1"/>
  <c r="H576" i="1" s="1"/>
  <c r="D575" i="1"/>
  <c r="C575" i="1"/>
  <c r="H575" i="1" s="1"/>
  <c r="D573" i="1"/>
  <c r="C573" i="1"/>
  <c r="D572" i="1"/>
  <c r="C572" i="1"/>
  <c r="C571" i="1"/>
  <c r="H571" i="1" s="1"/>
  <c r="D570" i="1"/>
  <c r="C570" i="1"/>
  <c r="D569" i="1"/>
  <c r="C569" i="1"/>
  <c r="H569" i="1" s="1"/>
  <c r="D568" i="1"/>
  <c r="C568" i="1"/>
  <c r="D567" i="1"/>
  <c r="C567" i="1"/>
  <c r="H567" i="1" s="1"/>
  <c r="D566" i="1"/>
  <c r="C566" i="1"/>
  <c r="C565" i="1"/>
  <c r="H565" i="1" s="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H507" i="1" s="1"/>
  <c r="D506" i="1"/>
  <c r="C506" i="1"/>
  <c r="D505" i="1"/>
  <c r="C505" i="1"/>
  <c r="H505" i="1" s="1"/>
  <c r="D504" i="1"/>
  <c r="C504" i="1"/>
  <c r="D503" i="1"/>
  <c r="C503" i="1"/>
  <c r="H503" i="1" s="1"/>
  <c r="D502" i="1"/>
  <c r="C502" i="1"/>
  <c r="C501" i="1"/>
  <c r="H501" i="1" s="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H477" i="1" s="1"/>
  <c r="D476" i="1"/>
  <c r="C476" i="1"/>
  <c r="C475" i="1"/>
  <c r="H475" i="1" s="1"/>
  <c r="D474" i="1"/>
  <c r="C474" i="1"/>
  <c r="D473" i="1"/>
  <c r="C473" i="1"/>
  <c r="D472" i="1"/>
  <c r="C472" i="1"/>
  <c r="D471" i="1"/>
  <c r="C471" i="1"/>
  <c r="D470" i="1"/>
  <c r="C470" i="1"/>
  <c r="D469" i="1"/>
  <c r="C469" i="1"/>
  <c r="D468" i="1"/>
  <c r="C468" i="1"/>
  <c r="D467" i="1"/>
  <c r="C467" i="1"/>
  <c r="D466" i="1"/>
  <c r="D465" i="1"/>
  <c r="C465" i="1"/>
  <c r="H465" i="1" s="1"/>
  <c r="D464" i="1"/>
  <c r="C464" i="1"/>
  <c r="C463" i="1"/>
  <c r="H463" i="1" s="1"/>
  <c r="D462" i="1"/>
  <c r="C462" i="1"/>
  <c r="D461" i="1"/>
  <c r="C461" i="1"/>
  <c r="D460" i="1"/>
  <c r="C460" i="1"/>
  <c r="D459" i="1"/>
  <c r="C459" i="1"/>
  <c r="D458" i="1"/>
  <c r="C458" i="1"/>
  <c r="C457" i="1"/>
  <c r="H457" i="1" s="1"/>
  <c r="D456" i="1"/>
  <c r="C456" i="1"/>
  <c r="D455" i="1"/>
  <c r="C455" i="1"/>
  <c r="H455" i="1" s="1"/>
  <c r="D454" i="1"/>
  <c r="C454" i="1"/>
  <c r="D452" i="1"/>
  <c r="C452" i="1"/>
  <c r="D451" i="1"/>
  <c r="C451" i="1"/>
  <c r="D450" i="1"/>
  <c r="C450" i="1"/>
  <c r="D448" i="1"/>
  <c r="C448" i="1"/>
  <c r="D447" i="1"/>
  <c r="C447" i="1"/>
  <c r="D446" i="1"/>
  <c r="C446" i="1"/>
  <c r="D445" i="1"/>
  <c r="C445" i="1"/>
  <c r="D444" i="1"/>
  <c r="C444" i="1"/>
  <c r="D443" i="1"/>
  <c r="C443" i="1"/>
  <c r="D442" i="1"/>
  <c r="C442"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C424" i="1"/>
  <c r="H424" i="1" s="1"/>
  <c r="D423" i="1"/>
  <c r="C423" i="1"/>
  <c r="D422" i="1"/>
  <c r="C422" i="1"/>
  <c r="C421" i="1"/>
  <c r="H421" i="1" s="1"/>
  <c r="D420" i="1"/>
  <c r="C420" i="1"/>
  <c r="D419" i="1"/>
  <c r="C419" i="1"/>
  <c r="H419" i="1" s="1"/>
  <c r="D418" i="1"/>
  <c r="C418" i="1"/>
  <c r="D417" i="1"/>
  <c r="C417" i="1"/>
  <c r="H417" i="1" s="1"/>
  <c r="D416" i="1"/>
  <c r="C416" i="1"/>
  <c r="C413" i="1"/>
  <c r="H413" i="1" s="1"/>
  <c r="D412" i="1"/>
  <c r="C412" i="1"/>
  <c r="C411" i="1"/>
  <c r="D406" i="1"/>
  <c r="C406" i="1"/>
  <c r="H406" i="1" s="1"/>
  <c r="D405" i="1"/>
  <c r="C405" i="1"/>
  <c r="H405" i="1" s="1"/>
  <c r="D404" i="1"/>
  <c r="C404" i="1"/>
  <c r="H404" i="1" s="1"/>
  <c r="D401" i="1"/>
  <c r="C401" i="1"/>
  <c r="D400" i="1"/>
  <c r="C400" i="1"/>
  <c r="D399" i="1"/>
  <c r="C399" i="1"/>
  <c r="D398" i="1"/>
  <c r="C398" i="1"/>
  <c r="D397" i="1"/>
  <c r="C397" i="1"/>
  <c r="D396" i="1"/>
  <c r="C396" i="1"/>
  <c r="D395" i="1"/>
  <c r="C395" i="1"/>
  <c r="D394" i="1"/>
  <c r="C394" i="1"/>
  <c r="D393" i="1"/>
  <c r="C393" i="1"/>
  <c r="D392" i="1"/>
  <c r="C392" i="1"/>
  <c r="D391" i="1"/>
  <c r="D390" i="1"/>
  <c r="C390" i="1"/>
  <c r="H390" i="1" s="1"/>
  <c r="D389" i="1"/>
  <c r="C389" i="1"/>
  <c r="D388" i="1"/>
  <c r="C388" i="1"/>
  <c r="H388" i="1" s="1"/>
  <c r="D387" i="1"/>
  <c r="C387" i="1"/>
  <c r="D386" i="1"/>
  <c r="C386" i="1"/>
  <c r="H386" i="1" s="1"/>
  <c r="D385" i="1"/>
  <c r="C385" i="1"/>
  <c r="D384" i="1"/>
  <c r="C384" i="1"/>
  <c r="H384" i="1" s="1"/>
  <c r="D383" i="1"/>
  <c r="C383" i="1"/>
  <c r="D382" i="1"/>
  <c r="C382" i="1"/>
  <c r="H382" i="1" s="1"/>
  <c r="D381" i="1"/>
  <c r="C381" i="1"/>
  <c r="D380" i="1"/>
  <c r="C380" i="1"/>
  <c r="H380" i="1" s="1"/>
  <c r="D379" i="1"/>
  <c r="C379" i="1"/>
  <c r="D378" i="1"/>
  <c r="C378" i="1"/>
  <c r="H378" i="1" s="1"/>
  <c r="D377" i="1"/>
  <c r="C377" i="1"/>
  <c r="D376" i="1"/>
  <c r="C376" i="1"/>
  <c r="H376" i="1" s="1"/>
  <c r="D375" i="1"/>
  <c r="C375" i="1"/>
  <c r="D374" i="1"/>
  <c r="C374" i="1"/>
  <c r="H374" i="1" s="1"/>
  <c r="D373" i="1"/>
  <c r="C373" i="1"/>
  <c r="D372" i="1"/>
  <c r="C372" i="1"/>
  <c r="H372" i="1" s="1"/>
  <c r="D371" i="1"/>
  <c r="C371" i="1"/>
  <c r="D370" i="1"/>
  <c r="C370" i="1"/>
  <c r="H370" i="1" s="1"/>
  <c r="D369" i="1"/>
  <c r="C369" i="1"/>
  <c r="D368" i="1"/>
  <c r="C368" i="1"/>
  <c r="H368" i="1" s="1"/>
  <c r="D367" i="1"/>
  <c r="C367" i="1"/>
  <c r="D366" i="1"/>
  <c r="C366" i="1"/>
  <c r="H366" i="1" s="1"/>
  <c r="D365" i="1"/>
  <c r="C365" i="1"/>
  <c r="D364" i="1"/>
  <c r="C364" i="1"/>
  <c r="H364" i="1" s="1"/>
  <c r="D363" i="1"/>
  <c r="C363" i="1"/>
  <c r="D362" i="1"/>
  <c r="C362" i="1"/>
  <c r="H362" i="1" s="1"/>
  <c r="D361" i="1"/>
  <c r="C361" i="1"/>
  <c r="D360" i="1"/>
  <c r="C360" i="1"/>
  <c r="H360" i="1" s="1"/>
  <c r="D359" i="1"/>
  <c r="C359" i="1"/>
  <c r="D357" i="1"/>
  <c r="C357" i="1"/>
  <c r="D356" i="1"/>
  <c r="C356" i="1"/>
  <c r="D355" i="1"/>
  <c r="C355" i="1"/>
  <c r="D354" i="1"/>
  <c r="C354" i="1"/>
  <c r="D353" i="1"/>
  <c r="C353" i="1"/>
  <c r="D352" i="1"/>
  <c r="C352" i="1"/>
  <c r="D351" i="1"/>
  <c r="C351" i="1"/>
  <c r="D350" i="1"/>
  <c r="C350" i="1"/>
  <c r="D349" i="1"/>
  <c r="C349" i="1"/>
  <c r="D348" i="1"/>
  <c r="C348" i="1"/>
  <c r="D347" i="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D330" i="1"/>
  <c r="C330" i="1"/>
  <c r="H330" i="1" s="1"/>
  <c r="D329" i="1"/>
  <c r="C329" i="1"/>
  <c r="D328" i="1"/>
  <c r="C328" i="1"/>
  <c r="H328" i="1" s="1"/>
  <c r="D327" i="1"/>
  <c r="C327" i="1"/>
  <c r="D326" i="1"/>
  <c r="C326" i="1"/>
  <c r="H326" i="1" s="1"/>
  <c r="D325" i="1"/>
  <c r="C325" i="1"/>
  <c r="D324" i="1"/>
  <c r="C324" i="1"/>
  <c r="H324" i="1" s="1"/>
  <c r="D323" i="1"/>
  <c r="C323" i="1"/>
  <c r="D322" i="1"/>
  <c r="C322" i="1"/>
  <c r="H322" i="1" s="1"/>
  <c r="D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H291" i="1" s="1"/>
  <c r="D290" i="1"/>
  <c r="C290" i="1"/>
  <c r="D289" i="1"/>
  <c r="C289" i="1"/>
  <c r="H289" i="1" s="1"/>
  <c r="D288" i="1"/>
  <c r="C288" i="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D259" i="1"/>
  <c r="D258" i="1"/>
  <c r="C258" i="1"/>
  <c r="D257" i="1"/>
  <c r="C257" i="1"/>
  <c r="D256" i="1"/>
  <c r="C256" i="1"/>
  <c r="D255" i="1"/>
  <c r="C255" i="1"/>
  <c r="D254" i="1"/>
  <c r="C254" i="1"/>
  <c r="D253" i="1"/>
  <c r="C253" i="1"/>
  <c r="D252" i="1"/>
  <c r="C252" i="1"/>
  <c r="D251" i="1"/>
  <c r="C251" i="1"/>
  <c r="D250" i="1"/>
  <c r="C250" i="1"/>
  <c r="D249" i="1"/>
  <c r="C249"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19" i="1"/>
  <c r="C219" i="1"/>
  <c r="H219" i="1" s="1"/>
  <c r="D218" i="1"/>
  <c r="C218" i="1"/>
  <c r="D217" i="1"/>
  <c r="C217" i="1"/>
  <c r="H217" i="1" s="1"/>
  <c r="D216" i="1"/>
  <c r="C216" i="1"/>
  <c r="D215" i="1"/>
  <c r="C215" i="1"/>
  <c r="H215" i="1" s="1"/>
  <c r="D214" i="1"/>
  <c r="C214" i="1"/>
  <c r="D213" i="1"/>
  <c r="C213" i="1"/>
  <c r="H213" i="1" s="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H191" i="1" s="1"/>
  <c r="D190" i="1"/>
  <c r="C190" i="1"/>
  <c r="D189" i="1"/>
  <c r="C189" i="1"/>
  <c r="H189" i="1" s="1"/>
  <c r="D188" i="1"/>
  <c r="C188" i="1"/>
  <c r="D187" i="1"/>
  <c r="C187" i="1"/>
  <c r="H187" i="1" s="1"/>
  <c r="D186" i="1"/>
  <c r="C186" i="1"/>
  <c r="D185" i="1"/>
  <c r="C185" i="1"/>
  <c r="H185" i="1" s="1"/>
  <c r="D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D164" i="1"/>
  <c r="C164" i="1"/>
  <c r="D163" i="1"/>
  <c r="C163" i="1"/>
  <c r="H163" i="1" s="1"/>
  <c r="D162" i="1"/>
  <c r="C162" i="1"/>
  <c r="D161" i="1"/>
  <c r="C161" i="1"/>
  <c r="H161" i="1" s="1"/>
  <c r="D160" i="1"/>
  <c r="C160" i="1"/>
  <c r="D159" i="1"/>
  <c r="D158" i="1"/>
  <c r="C158" i="1"/>
  <c r="D157" i="1"/>
  <c r="C157" i="1"/>
  <c r="D156" i="1"/>
  <c r="C156" i="1"/>
  <c r="D155" i="1"/>
  <c r="C155" i="1"/>
  <c r="D154" i="1"/>
  <c r="C154" i="1"/>
  <c r="D153" i="1"/>
  <c r="C153" i="1"/>
  <c r="D152" i="1"/>
  <c r="C152" i="1"/>
  <c r="D151" i="1"/>
  <c r="C151" i="1"/>
  <c r="D150" i="1"/>
  <c r="C150" i="1"/>
  <c r="D149" i="1"/>
  <c r="C149"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5" i="1"/>
  <c r="D134" i="1"/>
  <c r="C134" i="1"/>
  <c r="D133" i="1"/>
  <c r="C133" i="1"/>
  <c r="D132" i="1"/>
  <c r="C132" i="1"/>
  <c r="D131" i="1"/>
  <c r="C131" i="1"/>
  <c r="D130" i="1"/>
  <c r="C130" i="1"/>
  <c r="D129" i="1"/>
  <c r="D128" i="1"/>
  <c r="C128" i="1"/>
  <c r="D127" i="1"/>
  <c r="C127" i="1"/>
  <c r="H127" i="1" s="1"/>
  <c r="D126" i="1"/>
  <c r="C126" i="1"/>
  <c r="D125" i="1"/>
  <c r="C125" i="1"/>
  <c r="H125" i="1" s="1"/>
  <c r="D124" i="1"/>
  <c r="C124" i="1"/>
  <c r="D123" i="1"/>
  <c r="C123" i="1"/>
  <c r="H123" i="1" s="1"/>
  <c r="D122" i="1"/>
  <c r="C122" i="1"/>
  <c r="D121" i="1"/>
  <c r="C121" i="1"/>
  <c r="H121" i="1" s="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D46" i="1"/>
  <c r="D45" i="1"/>
  <c r="C45" i="1"/>
  <c r="D44" i="1"/>
  <c r="C44" i="1"/>
  <c r="D43" i="1"/>
  <c r="C43" i="1"/>
  <c r="D42" i="1"/>
  <c r="C42" i="1"/>
  <c r="D41" i="1"/>
  <c r="C41" i="1"/>
  <c r="D40" i="1"/>
  <c r="D39" i="1"/>
  <c r="C39" i="1"/>
  <c r="H39" i="1" s="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D3" i="1"/>
  <c r="H131" i="1" l="1"/>
  <c r="H133" i="1"/>
  <c r="H149" i="1"/>
  <c r="H151" i="1"/>
  <c r="H153" i="1"/>
  <c r="H155" i="1"/>
  <c r="H157" i="1"/>
  <c r="H193" i="1"/>
  <c r="H195" i="1"/>
  <c r="H197" i="1"/>
  <c r="H199" i="1"/>
  <c r="H201" i="1"/>
  <c r="H203" i="1"/>
  <c r="H205" i="1"/>
  <c r="H207" i="1"/>
  <c r="H209" i="1"/>
  <c r="H249" i="1"/>
  <c r="H251" i="1"/>
  <c r="H253" i="1"/>
  <c r="H255" i="1"/>
  <c r="H257" i="1"/>
  <c r="H412" i="1"/>
  <c r="H423" i="1"/>
  <c r="H442" i="1"/>
  <c r="H444" i="1"/>
  <c r="H446" i="1"/>
  <c r="H448" i="1"/>
  <c r="H451" i="1"/>
  <c r="H458" i="1"/>
  <c r="H460" i="1"/>
  <c r="H462" i="1"/>
  <c r="H467" i="1"/>
  <c r="H469" i="1"/>
  <c r="H471" i="1"/>
  <c r="H473" i="1"/>
  <c r="H511" i="1"/>
  <c r="H513" i="1"/>
  <c r="H515" i="1"/>
  <c r="H517" i="1"/>
  <c r="H519" i="1"/>
  <c r="H521" i="1"/>
  <c r="H525" i="1"/>
  <c r="H527" i="1"/>
  <c r="H563" i="1"/>
  <c r="H572" i="1"/>
  <c r="H581" i="1"/>
  <c r="H583" i="1"/>
  <c r="H585" i="1"/>
  <c r="H599" i="1"/>
  <c r="H601" i="1"/>
  <c r="H603" i="1"/>
  <c r="H605" i="1"/>
  <c r="H607" i="1"/>
  <c r="H609" i="1"/>
  <c r="H986" i="1"/>
  <c r="H988" i="1"/>
  <c r="D1453" i="1"/>
  <c r="I30" i="3"/>
  <c r="D49" i="8"/>
  <c r="C1524" i="1" s="1"/>
  <c r="H1524" i="1" s="1"/>
  <c r="C1525" i="1"/>
  <c r="H1525" i="1" s="1"/>
  <c r="F516" i="4"/>
  <c r="D515" i="4"/>
  <c r="F126" i="5"/>
  <c r="C1104" i="1"/>
  <c r="H1104" i="1" s="1"/>
  <c r="E89" i="6"/>
  <c r="D1383" i="1" s="1"/>
  <c r="D1393" i="1"/>
  <c r="F107" i="6"/>
  <c r="C1401" i="1"/>
  <c r="H1401" i="1" s="1"/>
  <c r="F114" i="6"/>
  <c r="H27" i="3"/>
  <c r="C1408" i="1"/>
  <c r="H41" i="1"/>
  <c r="H43" i="1"/>
  <c r="H45" i="1"/>
  <c r="H103" i="1"/>
  <c r="H105" i="1"/>
  <c r="H107" i="1"/>
  <c r="H109" i="1"/>
  <c r="H111" i="1"/>
  <c r="H113" i="1"/>
  <c r="H115" i="1"/>
  <c r="H117" i="1"/>
  <c r="H119" i="1"/>
  <c r="H167" i="1"/>
  <c r="H169" i="1"/>
  <c r="H171" i="1"/>
  <c r="H173" i="1"/>
  <c r="H175" i="1"/>
  <c r="H177" i="1"/>
  <c r="H179" i="1"/>
  <c r="H181" i="1"/>
  <c r="H183" i="1"/>
  <c r="H332" i="1"/>
  <c r="H334" i="1"/>
  <c r="H336" i="1"/>
  <c r="H338" i="1"/>
  <c r="H348" i="1"/>
  <c r="H350" i="1"/>
  <c r="H352" i="1"/>
  <c r="H354" i="1"/>
  <c r="H356" i="1"/>
  <c r="H422" i="1"/>
  <c r="H443" i="1"/>
  <c r="H445" i="1"/>
  <c r="H447" i="1"/>
  <c r="H459" i="1"/>
  <c r="H461" i="1"/>
  <c r="H479" i="1"/>
  <c r="H481" i="1"/>
  <c r="H483" i="1"/>
  <c r="H485" i="1"/>
  <c r="H487" i="1"/>
  <c r="H489" i="1"/>
  <c r="H491" i="1"/>
  <c r="H493" i="1"/>
  <c r="H495" i="1"/>
  <c r="H497" i="1"/>
  <c r="H499" i="1"/>
  <c r="H510" i="1"/>
  <c r="H512" i="1"/>
  <c r="H514" i="1"/>
  <c r="H516" i="1"/>
  <c r="H518" i="1"/>
  <c r="H520" i="1"/>
  <c r="H551" i="1"/>
  <c r="H553" i="1"/>
  <c r="H555" i="1"/>
  <c r="H557" i="1"/>
  <c r="H559" i="1"/>
  <c r="H562" i="1"/>
  <c r="H564" i="1"/>
  <c r="H573" i="1"/>
  <c r="H598" i="1"/>
  <c r="H600" i="1"/>
  <c r="H602" i="1"/>
  <c r="H604" i="1"/>
  <c r="H606" i="1"/>
  <c r="H608" i="1"/>
  <c r="H610" i="1"/>
  <c r="H621"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49" i="1"/>
  <c r="H1051" i="1"/>
  <c r="H1053" i="1"/>
  <c r="H1055" i="1"/>
  <c r="H1066" i="1"/>
  <c r="H1068" i="1"/>
  <c r="H1070" i="1"/>
  <c r="H1072" i="1"/>
  <c r="H1074" i="1"/>
  <c r="H1076" i="1"/>
  <c r="H1078" i="1"/>
  <c r="H1080" i="1"/>
  <c r="H1082" i="1"/>
  <c r="H1084" i="1"/>
  <c r="H1086" i="1"/>
  <c r="H1088" i="1"/>
  <c r="H1090" i="1"/>
  <c r="H1092" i="1"/>
  <c r="H1094" i="1"/>
  <c r="H1097" i="1"/>
  <c r="H1099" i="1"/>
  <c r="H1101" i="1"/>
  <c r="H1103" i="1"/>
  <c r="E7" i="5"/>
  <c r="D985" i="1" s="1"/>
  <c r="E5" i="7"/>
  <c r="H32" i="3"/>
  <c r="C1475" i="1"/>
  <c r="B68" i="9"/>
  <c r="F626" i="4"/>
  <c r="D625" i="4"/>
  <c r="D22" i="7"/>
  <c r="B94" i="9"/>
  <c r="B119" i="9"/>
  <c r="B225" i="9"/>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50" i="1"/>
  <c r="H1052" i="1"/>
  <c r="H1054" i="1"/>
  <c r="H1098" i="1"/>
  <c r="H1100" i="1"/>
  <c r="H1102" i="1"/>
  <c r="H1113" i="1"/>
  <c r="H1115" i="1"/>
  <c r="H1117" i="1"/>
  <c r="H1119" i="1"/>
  <c r="H1126" i="1"/>
  <c r="H1128" i="1"/>
  <c r="H1130" i="1"/>
  <c r="H1132" i="1"/>
  <c r="H1134" i="1"/>
  <c r="H1136" i="1"/>
  <c r="H1138" i="1"/>
  <c r="H1140" i="1"/>
  <c r="H1142" i="1"/>
  <c r="H1149" i="1"/>
  <c r="H1151" i="1"/>
  <c r="H1168" i="1"/>
  <c r="H1170" i="1"/>
  <c r="H1172" i="1"/>
  <c r="H1174" i="1"/>
  <c r="H1176" i="1"/>
  <c r="H1178" i="1"/>
  <c r="H1180" i="1"/>
  <c r="H1182" i="1"/>
  <c r="H1224" i="1"/>
  <c r="H1226" i="1"/>
  <c r="H1300" i="1"/>
  <c r="H1302" i="1"/>
  <c r="H1304" i="1"/>
  <c r="H1306" i="1"/>
  <c r="H1308" i="1"/>
  <c r="H1310" i="1"/>
  <c r="H1312" i="1"/>
  <c r="H1314" i="1"/>
  <c r="H1350" i="1"/>
  <c r="H1352" i="1"/>
  <c r="H1354" i="1"/>
  <c r="H1356" i="1"/>
  <c r="H1358" i="1"/>
  <c r="H1360" i="1"/>
  <c r="H1362" i="1"/>
  <c r="H1364" i="1"/>
  <c r="H1366" i="1"/>
  <c r="H1368" i="1"/>
  <c r="H1370" i="1"/>
  <c r="H1372" i="1"/>
  <c r="H1374" i="1"/>
  <c r="E298" i="4"/>
  <c r="F130" i="6"/>
  <c r="D129" i="6"/>
  <c r="B62" i="9"/>
  <c r="E285" i="9"/>
  <c r="B285" i="9" s="1"/>
  <c r="H79" i="1"/>
  <c r="E252" i="4"/>
  <c r="D248" i="1" s="1"/>
  <c r="D299" i="4"/>
  <c r="C294" i="1" s="1"/>
  <c r="E363" i="4"/>
  <c r="D358" i="1" s="1"/>
  <c r="D580" i="4"/>
  <c r="E12" i="5"/>
  <c r="D990" i="1" s="1"/>
  <c r="H286" i="9"/>
  <c r="B28" i="9"/>
  <c r="B40" i="9"/>
  <c r="B44" i="9"/>
  <c r="E63" i="9"/>
  <c r="B63" i="9" s="1"/>
  <c r="E95" i="9"/>
  <c r="B95" i="9" s="1"/>
  <c r="E108" i="9"/>
  <c r="B108" i="9" s="1"/>
  <c r="B118" i="9"/>
  <c r="E120" i="9"/>
  <c r="B120" i="9" s="1"/>
  <c r="B125" i="9"/>
  <c r="B130" i="9"/>
  <c r="E140" i="9"/>
  <c r="B140" i="9" s="1"/>
  <c r="E279" i="9"/>
  <c r="B279" i="9" s="1"/>
  <c r="B290" i="9"/>
  <c r="H1326" i="1"/>
  <c r="H1328" i="1"/>
  <c r="H1395" i="1"/>
  <c r="H1397" i="1"/>
  <c r="H1399" i="1"/>
  <c r="H1403" i="1"/>
  <c r="H1405" i="1"/>
  <c r="H1407" i="1"/>
  <c r="H1414" i="1"/>
  <c r="J1462" i="1"/>
  <c r="J1464" i="1"/>
  <c r="J1466" i="1"/>
  <c r="J1468" i="1"/>
  <c r="E82" i="4"/>
  <c r="D78" i="1" s="1"/>
  <c r="E152" i="4"/>
  <c r="D148" i="1" s="1"/>
  <c r="F210" i="4"/>
  <c r="D396" i="4"/>
  <c r="F396" i="4" s="1"/>
  <c r="D459" i="4"/>
  <c r="F652" i="4"/>
  <c r="D38" i="7"/>
  <c r="D6" i="8"/>
  <c r="C1481" i="1" s="1"/>
  <c r="H1481" i="1" s="1"/>
  <c r="D43" i="8"/>
  <c r="B274" i="9"/>
  <c r="B21" i="9"/>
  <c r="E23" i="9"/>
  <c r="B23" i="9" s="1"/>
  <c r="B32" i="9"/>
  <c r="E35" i="9"/>
  <c r="B35" i="9" s="1"/>
  <c r="E50" i="9"/>
  <c r="B50" i="9" s="1"/>
  <c r="B53" i="9"/>
  <c r="E55" i="9"/>
  <c r="B55" i="9" s="1"/>
  <c r="E87" i="9"/>
  <c r="B87" i="9" s="1"/>
  <c r="B110" i="9"/>
  <c r="E112" i="9"/>
  <c r="B112" i="9" s="1"/>
  <c r="B117" i="9"/>
  <c r="B122" i="9"/>
  <c r="E132" i="9"/>
  <c r="B132" i="9" s="1"/>
  <c r="B146" i="9"/>
  <c r="B218" i="9"/>
  <c r="B222" i="9"/>
  <c r="B227" i="9"/>
  <c r="B228" i="9"/>
  <c r="B235" i="9"/>
  <c r="B236" i="9"/>
  <c r="B243" i="9"/>
  <c r="B244" i="9"/>
  <c r="B251" i="9"/>
  <c r="B252" i="9"/>
  <c r="B259" i="9"/>
  <c r="B260" i="9"/>
  <c r="B267" i="9"/>
  <c r="B268" i="9"/>
  <c r="B281" i="9"/>
  <c r="E287" i="9"/>
  <c r="B287" i="9" s="1"/>
  <c r="E245" i="5"/>
  <c r="D1222" i="1" s="1"/>
  <c r="E25" i="9"/>
  <c r="E27" i="9"/>
  <c r="B27" i="9" s="1"/>
  <c r="E37" i="9"/>
  <c r="B37" i="9" s="1"/>
  <c r="E39" i="9"/>
  <c r="B39" i="9" s="1"/>
  <c r="E42" i="9"/>
  <c r="B42" i="9" s="1"/>
  <c r="E52" i="9"/>
  <c r="B52" i="9" s="1"/>
  <c r="E79" i="9"/>
  <c r="B79" i="9" s="1"/>
  <c r="E82" i="9"/>
  <c r="E109" i="9"/>
  <c r="B109" i="9" s="1"/>
  <c r="E114" i="9"/>
  <c r="B114" i="9" s="1"/>
  <c r="E124" i="9"/>
  <c r="B124" i="9" s="1"/>
  <c r="E134" i="9"/>
  <c r="B134" i="9" s="1"/>
  <c r="E136" i="9"/>
  <c r="B136" i="9" s="1"/>
  <c r="E141" i="9"/>
  <c r="B141" i="9" s="1"/>
  <c r="F213" i="9"/>
  <c r="B213" i="9" s="1"/>
  <c r="F217" i="9"/>
  <c r="B217" i="9" s="1"/>
  <c r="F221" i="9"/>
  <c r="E273" i="9"/>
  <c r="B273" i="9" s="1"/>
  <c r="F214" i="9"/>
  <c r="B214" i="9" s="1"/>
  <c r="E283" i="9"/>
  <c r="B283" i="9" s="1"/>
  <c r="C184" i="1"/>
  <c r="E43" i="9"/>
  <c r="B43" i="9" s="1"/>
  <c r="C165" i="1"/>
  <c r="H165" i="1" s="1"/>
  <c r="D163" i="4"/>
  <c r="E26" i="9"/>
  <c r="B26" i="9" s="1"/>
  <c r="E284" i="9"/>
  <c r="B284" i="9" s="1"/>
  <c r="H150" i="1"/>
  <c r="H152" i="1"/>
  <c r="H154" i="1"/>
  <c r="H156" i="1"/>
  <c r="H158" i="1"/>
  <c r="H160" i="1"/>
  <c r="H162" i="1"/>
  <c r="H164" i="1"/>
  <c r="H166" i="1"/>
  <c r="H168" i="1"/>
  <c r="H170" i="1"/>
  <c r="H172" i="1"/>
  <c r="H174" i="1"/>
  <c r="H176" i="1"/>
  <c r="H178" i="1"/>
  <c r="H180" i="1"/>
  <c r="H182" i="1"/>
  <c r="H184" i="1"/>
  <c r="H186" i="1"/>
  <c r="H188" i="1"/>
  <c r="H190" i="1"/>
  <c r="H194" i="1"/>
  <c r="H196" i="1"/>
  <c r="H198" i="1"/>
  <c r="H200" i="1"/>
  <c r="H202" i="1"/>
  <c r="H204" i="1"/>
  <c r="H206" i="1"/>
  <c r="H208" i="1"/>
  <c r="H210" i="1"/>
  <c r="H212" i="1"/>
  <c r="H214" i="1"/>
  <c r="H216" i="1"/>
  <c r="H218" i="1"/>
  <c r="H222" i="1"/>
  <c r="H224" i="1"/>
  <c r="H226" i="1"/>
  <c r="H228" i="1"/>
  <c r="H230" i="1"/>
  <c r="H232" i="1"/>
  <c r="H234" i="1"/>
  <c r="H236" i="1"/>
  <c r="H238" i="1"/>
  <c r="H240" i="1"/>
  <c r="H242" i="1"/>
  <c r="H244" i="1"/>
  <c r="H246" i="1"/>
  <c r="H250" i="1"/>
  <c r="H252" i="1"/>
  <c r="H254" i="1"/>
  <c r="H256" i="1"/>
  <c r="H258" i="1"/>
  <c r="H260" i="1"/>
  <c r="H262" i="1"/>
  <c r="H264" i="1"/>
  <c r="H266" i="1"/>
  <c r="H268" i="1"/>
  <c r="H270" i="1"/>
  <c r="H272" i="1"/>
  <c r="H274" i="1"/>
  <c r="H276" i="1"/>
  <c r="H278" i="1"/>
  <c r="H280" i="1"/>
  <c r="H282" i="1"/>
  <c r="H284" i="1"/>
  <c r="H641" i="1"/>
  <c r="H643" i="1"/>
  <c r="H645" i="1"/>
  <c r="H647" i="1"/>
  <c r="H649" i="1"/>
  <c r="H651" i="1"/>
  <c r="H653" i="1"/>
  <c r="H655" i="1"/>
  <c r="H657" i="1"/>
  <c r="H659" i="1"/>
  <c r="H661" i="1"/>
  <c r="H663" i="1"/>
  <c r="H665" i="1"/>
  <c r="H667" i="1"/>
  <c r="H669" i="1"/>
  <c r="H671" i="1"/>
  <c r="H673" i="1"/>
  <c r="H675" i="1"/>
  <c r="H677" i="1"/>
  <c r="H679" i="1"/>
  <c r="H681" i="1"/>
  <c r="H683" i="1"/>
  <c r="H685" i="1"/>
  <c r="H687" i="1"/>
  <c r="H4" i="1"/>
  <c r="H6" i="1"/>
  <c r="H8" i="1"/>
  <c r="H10" i="1"/>
  <c r="H12" i="1"/>
  <c r="H14" i="1"/>
  <c r="H16" i="1"/>
  <c r="H18" i="1"/>
  <c r="H20" i="1"/>
  <c r="H22" i="1"/>
  <c r="H24" i="1"/>
  <c r="H26" i="1"/>
  <c r="H28" i="1"/>
  <c r="H30" i="1"/>
  <c r="H32" i="1"/>
  <c r="H34" i="1"/>
  <c r="H36" i="1"/>
  <c r="H38" i="1"/>
  <c r="H42" i="1"/>
  <c r="H44" i="1"/>
  <c r="H48" i="1"/>
  <c r="H50" i="1"/>
  <c r="H52" i="1"/>
  <c r="H54" i="1"/>
  <c r="H56" i="1"/>
  <c r="H58" i="1"/>
  <c r="H60" i="1"/>
  <c r="H62" i="1"/>
  <c r="H64" i="1"/>
  <c r="H66" i="1"/>
  <c r="H68" i="1"/>
  <c r="H70" i="1"/>
  <c r="H72" i="1"/>
  <c r="H74" i="1"/>
  <c r="H76" i="1"/>
  <c r="H80" i="1"/>
  <c r="H82" i="1"/>
  <c r="H84" i="1"/>
  <c r="H86" i="1"/>
  <c r="H88" i="1"/>
  <c r="H90" i="1"/>
  <c r="H92" i="1"/>
  <c r="H94" i="1"/>
  <c r="H96" i="1"/>
  <c r="H98" i="1"/>
  <c r="H100" i="1"/>
  <c r="H104" i="1"/>
  <c r="H106" i="1"/>
  <c r="H108" i="1"/>
  <c r="H110" i="1"/>
  <c r="H112" i="1"/>
  <c r="H114" i="1"/>
  <c r="H116" i="1"/>
  <c r="H118" i="1"/>
  <c r="H122" i="1"/>
  <c r="H124" i="1"/>
  <c r="H126" i="1"/>
  <c r="H128" i="1"/>
  <c r="H130" i="1"/>
  <c r="H132" i="1"/>
  <c r="H134" i="1"/>
  <c r="H136" i="1"/>
  <c r="H138" i="1"/>
  <c r="H140" i="1"/>
  <c r="H142" i="1"/>
  <c r="H144" i="1"/>
  <c r="H146" i="1"/>
  <c r="H464" i="1"/>
  <c r="H468" i="1"/>
  <c r="H470" i="1"/>
  <c r="H472" i="1"/>
  <c r="H474" i="1"/>
  <c r="H288" i="1"/>
  <c r="H290" i="1"/>
  <c r="H292" i="1"/>
  <c r="H294" i="1"/>
  <c r="H296" i="1"/>
  <c r="H298" i="1"/>
  <c r="H300" i="1"/>
  <c r="H302" i="1"/>
  <c r="H304" i="1"/>
  <c r="H340" i="1"/>
  <c r="H342" i="1"/>
  <c r="H344" i="1"/>
  <c r="H392" i="1"/>
  <c r="H394" i="1"/>
  <c r="H396" i="1"/>
  <c r="H398" i="1"/>
  <c r="H400"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1185" i="1"/>
  <c r="H1187" i="1"/>
  <c r="H1189" i="1"/>
  <c r="H1191" i="1"/>
  <c r="H1193" i="1"/>
  <c r="H1195" i="1"/>
  <c r="H1197" i="1"/>
  <c r="H1199" i="1"/>
  <c r="H1201" i="1"/>
  <c r="H1203" i="1"/>
  <c r="H1205" i="1"/>
  <c r="H1207" i="1"/>
  <c r="H1209" i="1"/>
  <c r="H1211" i="1"/>
  <c r="H1213" i="1"/>
  <c r="F91" i="4"/>
  <c r="D82" i="4"/>
  <c r="F299" i="4"/>
  <c r="D415" i="1"/>
  <c r="E420" i="4"/>
  <c r="F455" i="4"/>
  <c r="C449" i="1"/>
  <c r="H449" i="1" s="1"/>
  <c r="F250" i="5"/>
  <c r="D245" i="5"/>
  <c r="C1227" i="1"/>
  <c r="H1227" i="1" s="1"/>
  <c r="F99" i="6"/>
  <c r="C1393" i="1"/>
  <c r="H1393" i="1" s="1"/>
  <c r="F8" i="4"/>
  <c r="D7" i="4"/>
  <c r="F225" i="4"/>
  <c r="D224" i="4"/>
  <c r="F369" i="4"/>
  <c r="D363" i="4"/>
  <c r="E206" i="5"/>
  <c r="D1184" i="1"/>
  <c r="H1184" i="1" s="1"/>
  <c r="H1105" i="1"/>
  <c r="H1107" i="1"/>
  <c r="H1109" i="1"/>
  <c r="H1111" i="1"/>
  <c r="H1217" i="1"/>
  <c r="H1219" i="1"/>
  <c r="H1221" i="1"/>
  <c r="F352" i="4"/>
  <c r="D351" i="4"/>
  <c r="C347" i="1"/>
  <c r="H347" i="1" s="1"/>
  <c r="E593" i="4"/>
  <c r="D587" i="1" s="1"/>
  <c r="D588" i="1"/>
  <c r="H588" i="1" s="1"/>
  <c r="F106" i="5"/>
  <c r="D87" i="5"/>
  <c r="H308" i="1"/>
  <c r="H310" i="1"/>
  <c r="H312" i="1"/>
  <c r="H314" i="1"/>
  <c r="H316" i="1"/>
  <c r="H318" i="1"/>
  <c r="H320" i="1"/>
  <c r="H450" i="1"/>
  <c r="H452" i="1"/>
  <c r="H476" i="1"/>
  <c r="H480" i="1"/>
  <c r="H482" i="1"/>
  <c r="H484" i="1"/>
  <c r="H486" i="1"/>
  <c r="H488" i="1"/>
  <c r="H490" i="1"/>
  <c r="H492" i="1"/>
  <c r="H494" i="1"/>
  <c r="H496" i="1"/>
  <c r="H498" i="1"/>
  <c r="H500" i="1"/>
  <c r="H524" i="1"/>
  <c r="H526" i="1"/>
  <c r="H528" i="1"/>
  <c r="H566" i="1"/>
  <c r="H568" i="1"/>
  <c r="H570" i="1"/>
  <c r="F112" i="4"/>
  <c r="D106" i="4"/>
  <c r="F312" i="4"/>
  <c r="D311" i="4"/>
  <c r="C307" i="1"/>
  <c r="H307" i="1" s="1"/>
  <c r="F326" i="4"/>
  <c r="C321" i="1"/>
  <c r="H321" i="1" s="1"/>
  <c r="F336" i="4"/>
  <c r="C331" i="1"/>
  <c r="H331" i="1" s="1"/>
  <c r="D523" i="1"/>
  <c r="F563" i="4"/>
  <c r="D529" i="4"/>
  <c r="F70" i="5"/>
  <c r="D69" i="5"/>
  <c r="C1048" i="1"/>
  <c r="H1416" i="1"/>
  <c r="F140" i="4"/>
  <c r="D139" i="4"/>
  <c r="F197" i="4"/>
  <c r="D196" i="4"/>
  <c r="E224" i="4"/>
  <c r="D220" i="1" s="1"/>
  <c r="F422" i="4"/>
  <c r="D421" i="4"/>
  <c r="F568" i="4"/>
  <c r="D567" i="4"/>
  <c r="F8" i="5"/>
  <c r="E69" i="5"/>
  <c r="D1048" i="1"/>
  <c r="F119" i="5"/>
  <c r="D118" i="5"/>
  <c r="E237" i="5"/>
  <c r="F90" i="6"/>
  <c r="D89" i="6"/>
  <c r="C1437" i="1"/>
  <c r="H1437" i="1" s="1"/>
  <c r="D5" i="7"/>
  <c r="H1461" i="1"/>
  <c r="H295" i="1"/>
  <c r="H297" i="1"/>
  <c r="H299" i="1"/>
  <c r="H301" i="1"/>
  <c r="H303" i="1"/>
  <c r="H305" i="1"/>
  <c r="H309" i="1"/>
  <c r="H311" i="1"/>
  <c r="H313" i="1"/>
  <c r="H315" i="1"/>
  <c r="H317" i="1"/>
  <c r="H319" i="1"/>
  <c r="H323" i="1"/>
  <c r="H325" i="1"/>
  <c r="H327" i="1"/>
  <c r="H329" i="1"/>
  <c r="H333" i="1"/>
  <c r="H335" i="1"/>
  <c r="H337" i="1"/>
  <c r="H341" i="1"/>
  <c r="H343" i="1"/>
  <c r="H349" i="1"/>
  <c r="H351" i="1"/>
  <c r="H353" i="1"/>
  <c r="H355" i="1"/>
  <c r="H357" i="1"/>
  <c r="H359" i="1"/>
  <c r="H361" i="1"/>
  <c r="H363" i="1"/>
  <c r="H365" i="1"/>
  <c r="H367" i="1"/>
  <c r="H369" i="1"/>
  <c r="H371" i="1"/>
  <c r="H373" i="1"/>
  <c r="H375" i="1"/>
  <c r="H377" i="1"/>
  <c r="H416" i="1"/>
  <c r="H418" i="1"/>
  <c r="H420" i="1"/>
  <c r="H454" i="1"/>
  <c r="H456" i="1"/>
  <c r="H502" i="1"/>
  <c r="H504" i="1"/>
  <c r="H506" i="1"/>
  <c r="H508" i="1"/>
  <c r="H529" i="1"/>
  <c r="H550" i="1"/>
  <c r="H552" i="1"/>
  <c r="H554" i="1"/>
  <c r="H556" i="1"/>
  <c r="H558" i="1"/>
  <c r="H560" i="1"/>
  <c r="H580" i="1"/>
  <c r="H582" i="1"/>
  <c r="H584" i="1"/>
  <c r="H586" i="1"/>
  <c r="H611" i="1"/>
  <c r="H620" i="1"/>
  <c r="H622" i="1"/>
  <c r="H987" i="1"/>
  <c r="H989" i="1"/>
  <c r="H1057" i="1"/>
  <c r="H1059" i="1"/>
  <c r="H1061" i="1"/>
  <c r="H1063" i="1"/>
  <c r="H1067" i="1"/>
  <c r="H1069" i="1"/>
  <c r="H1071" i="1"/>
  <c r="H1073" i="1"/>
  <c r="H1075" i="1"/>
  <c r="H1077" i="1"/>
  <c r="H1079" i="1"/>
  <c r="H1081" i="1"/>
  <c r="H1083" i="1"/>
  <c r="H1085" i="1"/>
  <c r="H1087" i="1"/>
  <c r="H1089" i="1"/>
  <c r="H1091" i="1"/>
  <c r="H1093" i="1"/>
  <c r="H1095" i="1"/>
  <c r="H1112" i="1"/>
  <c r="H1121" i="1"/>
  <c r="H1123" i="1"/>
  <c r="H1148" i="1"/>
  <c r="H1223" i="1"/>
  <c r="H1225" i="1"/>
  <c r="H1229" i="1"/>
  <c r="H1231" i="1"/>
  <c r="H1233" i="1"/>
  <c r="H1349" i="1"/>
  <c r="H1351" i="1"/>
  <c r="H1353" i="1"/>
  <c r="H1355" i="1"/>
  <c r="H1357" i="1"/>
  <c r="H1359" i="1"/>
  <c r="H1361" i="1"/>
  <c r="H1363" i="1"/>
  <c r="H1365" i="1"/>
  <c r="H1367" i="1"/>
  <c r="H1369" i="1"/>
  <c r="H1371" i="1"/>
  <c r="H1373" i="1"/>
  <c r="H1375" i="1"/>
  <c r="H1417" i="1"/>
  <c r="H1419" i="1"/>
  <c r="H1421" i="1"/>
  <c r="H1425" i="1"/>
  <c r="H1427" i="1"/>
  <c r="H1429" i="1"/>
  <c r="H1431" i="1"/>
  <c r="H1433" i="1"/>
  <c r="H1438" i="1"/>
  <c r="J1440" i="1"/>
  <c r="J1442" i="1"/>
  <c r="J1444" i="1"/>
  <c r="J1446" i="1"/>
  <c r="J1448" i="1"/>
  <c r="J1450" i="1"/>
  <c r="J1452" i="1"/>
  <c r="D1469" i="1"/>
  <c r="C1483" i="1"/>
  <c r="H1483" i="1" s="1"/>
  <c r="F51" i="4"/>
  <c r="D50" i="4"/>
  <c r="F134" i="4"/>
  <c r="D133" i="4"/>
  <c r="F159" i="4"/>
  <c r="F216" i="4"/>
  <c r="D215" i="4"/>
  <c r="F253" i="4"/>
  <c r="D252" i="4"/>
  <c r="D263" i="4"/>
  <c r="E643" i="4"/>
  <c r="D637" i="1" s="1"/>
  <c r="D411" i="1"/>
  <c r="H411" i="1" s="1"/>
  <c r="F485" i="4"/>
  <c r="D484" i="4"/>
  <c r="E580" i="4"/>
  <c r="D574" i="1" s="1"/>
  <c r="F13" i="5"/>
  <c r="D12" i="5"/>
  <c r="D7" i="5" s="1"/>
  <c r="G289" i="9"/>
  <c r="F191" i="5"/>
  <c r="D190" i="5"/>
  <c r="D176" i="5" s="1"/>
  <c r="F239" i="5"/>
  <c r="D238" i="5"/>
  <c r="I24" i="3"/>
  <c r="F36" i="6"/>
  <c r="D35" i="6"/>
  <c r="B25" i="9"/>
  <c r="B33" i="9"/>
  <c r="B41" i="9"/>
  <c r="H1323" i="1"/>
  <c r="H1325" i="1"/>
  <c r="H1327" i="1"/>
  <c r="H1331" i="1"/>
  <c r="H1333" i="1"/>
  <c r="H1335" i="1"/>
  <c r="H1337" i="1"/>
  <c r="H1339" i="1"/>
  <c r="H1341" i="1"/>
  <c r="H1343" i="1"/>
  <c r="H1345" i="1"/>
  <c r="H1347" i="1"/>
  <c r="H1413" i="1"/>
  <c r="H1415" i="1"/>
  <c r="H1470" i="1"/>
  <c r="J1472" i="1"/>
  <c r="J1474" i="1"/>
  <c r="J1476" i="1"/>
  <c r="J1478" i="1"/>
  <c r="E6" i="4"/>
  <c r="E412" i="4" s="1"/>
  <c r="F45" i="4"/>
  <c r="D44" i="4"/>
  <c r="F125" i="4"/>
  <c r="D124" i="4"/>
  <c r="F153" i="4"/>
  <c r="D152" i="4"/>
  <c r="H20" i="9" s="1"/>
  <c r="F345" i="4"/>
  <c r="D344" i="4"/>
  <c r="F473" i="4"/>
  <c r="D472" i="4"/>
  <c r="F594" i="4"/>
  <c r="D593" i="4"/>
  <c r="H142" i="9"/>
  <c r="E142" i="9" s="1"/>
  <c r="B142" i="9" s="1"/>
  <c r="D597" i="1"/>
  <c r="H597" i="1" s="1"/>
  <c r="H289" i="9"/>
  <c r="D1154" i="1"/>
  <c r="H1154" i="1" s="1"/>
  <c r="F207" i="5"/>
  <c r="D206" i="5"/>
  <c r="D1236" i="1"/>
  <c r="H1236" i="1" s="1"/>
  <c r="E258" i="5"/>
  <c r="D1235" i="1" s="1"/>
  <c r="H1235" i="1" s="1"/>
  <c r="F6" i="6"/>
  <c r="D5" i="6"/>
  <c r="E114" i="6"/>
  <c r="B58" i="9"/>
  <c r="B66" i="9"/>
  <c r="B74" i="9"/>
  <c r="B82" i="9"/>
  <c r="B90" i="9"/>
  <c r="B98" i="9"/>
  <c r="B158" i="9"/>
  <c r="G286" i="9"/>
  <c r="E286" i="9" s="1"/>
  <c r="B286" i="9" s="1"/>
  <c r="E57" i="9"/>
  <c r="B57" i="9" s="1"/>
  <c r="E65" i="9"/>
  <c r="B65" i="9" s="1"/>
  <c r="E73" i="9"/>
  <c r="B73" i="9" s="1"/>
  <c r="E81" i="9"/>
  <c r="B81" i="9" s="1"/>
  <c r="E89" i="9"/>
  <c r="B89" i="9" s="1"/>
  <c r="E97" i="9"/>
  <c r="B97" i="9" s="1"/>
  <c r="E105" i="9"/>
  <c r="B105" i="9" s="1"/>
  <c r="E113" i="9"/>
  <c r="B113" i="9" s="1"/>
  <c r="E121" i="9"/>
  <c r="B121" i="9" s="1"/>
  <c r="E129" i="9"/>
  <c r="B129" i="9" s="1"/>
  <c r="E137" i="9"/>
  <c r="B137" i="9" s="1"/>
  <c r="B154" i="9"/>
  <c r="E280" i="9"/>
  <c r="B280" i="9" s="1"/>
  <c r="H379" i="1"/>
  <c r="H381" i="1"/>
  <c r="H383" i="1"/>
  <c r="H385" i="1"/>
  <c r="H387" i="1"/>
  <c r="H389" i="1"/>
  <c r="H393" i="1"/>
  <c r="H395" i="1"/>
  <c r="H397" i="1"/>
  <c r="H399" i="1"/>
  <c r="H401" i="1"/>
  <c r="J1439" i="1"/>
  <c r="J1441" i="1"/>
  <c r="J1443" i="1"/>
  <c r="J1445" i="1"/>
  <c r="J1447" i="1"/>
  <c r="J1449" i="1"/>
  <c r="J1451" i="1"/>
  <c r="J1455" i="1"/>
  <c r="J1457" i="1"/>
  <c r="J1459" i="1"/>
  <c r="J1463" i="1"/>
  <c r="J1465" i="1"/>
  <c r="J1467" i="1"/>
  <c r="J1471" i="1"/>
  <c r="J1473" i="1"/>
  <c r="H1475" i="1"/>
  <c r="J1477" i="1"/>
  <c r="J1479" i="1"/>
  <c r="F68" i="4"/>
  <c r="F74" i="4"/>
  <c r="F83" i="4"/>
  <c r="F164" i="4"/>
  <c r="F259" i="4"/>
  <c r="D643" i="4"/>
  <c r="F418" i="4"/>
  <c r="E48" i="9"/>
  <c r="B48" i="9" s="1"/>
  <c r="E56" i="9"/>
  <c r="B56" i="9" s="1"/>
  <c r="B59" i="9"/>
  <c r="E64" i="9"/>
  <c r="B64" i="9" s="1"/>
  <c r="B67" i="9"/>
  <c r="E72" i="9"/>
  <c r="B72" i="9" s="1"/>
  <c r="B75" i="9"/>
  <c r="E80" i="9"/>
  <c r="B80" i="9" s="1"/>
  <c r="B83" i="9"/>
  <c r="E88" i="9"/>
  <c r="B88" i="9" s="1"/>
  <c r="B91" i="9"/>
  <c r="E96" i="9"/>
  <c r="B96" i="9" s="1"/>
  <c r="B99" i="9"/>
  <c r="E104" i="9"/>
  <c r="B104" i="9" s="1"/>
  <c r="B221" i="9"/>
  <c r="E61" i="9"/>
  <c r="B61" i="9" s="1"/>
  <c r="E69" i="9"/>
  <c r="B69" i="9" s="1"/>
  <c r="E77" i="9"/>
  <c r="B77" i="9" s="1"/>
  <c r="E85" i="9"/>
  <c r="B85" i="9" s="1"/>
  <c r="E93" i="9"/>
  <c r="B93" i="9" s="1"/>
  <c r="E101" i="9"/>
  <c r="B101" i="9" s="1"/>
  <c r="E145" i="9"/>
  <c r="B145" i="9" s="1"/>
  <c r="E149" i="9"/>
  <c r="B149" i="9" s="1"/>
  <c r="E153" i="9"/>
  <c r="B153" i="9" s="1"/>
  <c r="E157" i="9"/>
  <c r="B157" i="9" s="1"/>
  <c r="F226" i="9"/>
  <c r="B226" i="9" s="1"/>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B269" i="9" s="1"/>
  <c r="F270" i="9"/>
  <c r="B270" i="9" s="1"/>
  <c r="B143" i="9"/>
  <c r="B147" i="9"/>
  <c r="B151" i="9"/>
  <c r="B155" i="9"/>
  <c r="B159" i="9"/>
  <c r="B215" i="9"/>
  <c r="B216" i="9"/>
  <c r="B219" i="9"/>
  <c r="B220" i="9"/>
  <c r="B223" i="9"/>
  <c r="B224" i="9"/>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20" i="9"/>
  <c r="F152" i="4"/>
  <c r="F416" i="4"/>
  <c r="F417" i="4"/>
  <c r="F603" i="4"/>
  <c r="F88" i="5"/>
  <c r="F149" i="5"/>
  <c r="F177" i="5"/>
  <c r="F190" i="5"/>
  <c r="F206" i="5"/>
  <c r="F5" i="6"/>
  <c r="D141" i="6"/>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G1525" i="1" l="1"/>
  <c r="G1401" i="1"/>
  <c r="H1048" i="1"/>
  <c r="I20" i="3"/>
  <c r="C1469" i="1"/>
  <c r="H31" i="3"/>
  <c r="D293" i="1"/>
  <c r="C1453" i="1"/>
  <c r="H30" i="3"/>
  <c r="E350" i="4"/>
  <c r="F580" i="4"/>
  <c r="C574" i="1"/>
  <c r="B191" i="9"/>
  <c r="G1483" i="1"/>
  <c r="E289" i="9"/>
  <c r="B289" i="9" s="1"/>
  <c r="C391" i="1"/>
  <c r="F625" i="4"/>
  <c r="C619" i="1"/>
  <c r="F515" i="4"/>
  <c r="C509" i="1"/>
  <c r="E165" i="9"/>
  <c r="B165" i="9" s="1"/>
  <c r="G1236" i="1"/>
  <c r="G411" i="1"/>
  <c r="E528" i="4"/>
  <c r="I35" i="3"/>
  <c r="C1518" i="1"/>
  <c r="F459" i="4"/>
  <c r="C453" i="1"/>
  <c r="F129" i="6"/>
  <c r="C1423" i="1"/>
  <c r="D1436" i="1"/>
  <c r="I29" i="3"/>
  <c r="F163" i="4"/>
  <c r="C159" i="1"/>
  <c r="F176" i="5"/>
  <c r="H22" i="3"/>
  <c r="C1153" i="1"/>
  <c r="E164" i="9"/>
  <c r="B164" i="9" s="1"/>
  <c r="E20" i="9"/>
  <c r="B20" i="9" s="1"/>
  <c r="G1048" i="1"/>
  <c r="G347" i="1"/>
  <c r="H24" i="3"/>
  <c r="C1299" i="1"/>
  <c r="G292" i="9"/>
  <c r="C1183" i="1"/>
  <c r="F344" i="4"/>
  <c r="C339" i="1"/>
  <c r="F124" i="4"/>
  <c r="C120" i="1"/>
  <c r="I16" i="3"/>
  <c r="D2" i="1"/>
  <c r="F35" i="6"/>
  <c r="C1329" i="1"/>
  <c r="H25" i="3"/>
  <c r="F238" i="5"/>
  <c r="C1215" i="1"/>
  <c r="D237" i="5"/>
  <c r="F215" i="4"/>
  <c r="C211" i="1"/>
  <c r="G297" i="9"/>
  <c r="E297" i="9" s="1"/>
  <c r="C1436" i="1"/>
  <c r="H29" i="3"/>
  <c r="D1214" i="1"/>
  <c r="I23" i="3"/>
  <c r="E68" i="5"/>
  <c r="D1047" i="1"/>
  <c r="F196" i="4"/>
  <c r="C192" i="1"/>
  <c r="F529" i="4"/>
  <c r="D528" i="4"/>
  <c r="C523" i="1"/>
  <c r="F224" i="4"/>
  <c r="C220" i="1"/>
  <c r="F245" i="5"/>
  <c r="C1222" i="1"/>
  <c r="E635" i="4"/>
  <c r="D629" i="1" s="1"/>
  <c r="D414" i="1"/>
  <c r="E151" i="4"/>
  <c r="F472" i="4"/>
  <c r="C466" i="1"/>
  <c r="F484" i="4"/>
  <c r="C478" i="1"/>
  <c r="F263" i="4"/>
  <c r="C259" i="1"/>
  <c r="F50" i="4"/>
  <c r="C46" i="1"/>
  <c r="F118" i="5"/>
  <c r="C1096" i="1"/>
  <c r="F7" i="5"/>
  <c r="C985" i="1"/>
  <c r="H20" i="3"/>
  <c r="F421" i="4"/>
  <c r="D420" i="4"/>
  <c r="C415" i="1"/>
  <c r="F311" i="4"/>
  <c r="C306" i="1"/>
  <c r="F87" i="5"/>
  <c r="C1065" i="1"/>
  <c r="H292" i="9"/>
  <c r="D1183" i="1"/>
  <c r="F82" i="4"/>
  <c r="C78" i="1"/>
  <c r="F643" i="4"/>
  <c r="C637" i="1"/>
  <c r="D151" i="4"/>
  <c r="C148" i="1"/>
  <c r="F44" i="4"/>
  <c r="C40" i="1"/>
  <c r="G291" i="9"/>
  <c r="E291" i="9" s="1"/>
  <c r="B291" i="9" s="1"/>
  <c r="C1167" i="1"/>
  <c r="F12" i="5"/>
  <c r="C990" i="1"/>
  <c r="F252" i="4"/>
  <c r="C248" i="1"/>
  <c r="F89" i="6"/>
  <c r="C1383" i="1"/>
  <c r="F139" i="4"/>
  <c r="C135" i="1"/>
  <c r="F69" i="5"/>
  <c r="D68" i="5"/>
  <c r="D6" i="5" s="1"/>
  <c r="C1047" i="1"/>
  <c r="F351" i="4"/>
  <c r="D350" i="4"/>
  <c r="C346" i="1"/>
  <c r="F363" i="4"/>
  <c r="C358" i="1"/>
  <c r="F7" i="4"/>
  <c r="D6" i="4"/>
  <c r="C3" i="1"/>
  <c r="D298" i="4"/>
  <c r="G597" i="1"/>
  <c r="D1408" i="1"/>
  <c r="I27" i="3"/>
  <c r="E176" i="5"/>
  <c r="F593" i="4"/>
  <c r="C587" i="1"/>
  <c r="E141" i="6"/>
  <c r="F133" i="4"/>
  <c r="C129" i="1"/>
  <c r="F567" i="4"/>
  <c r="C561" i="1"/>
  <c r="E636" i="4"/>
  <c r="D630" i="1" s="1"/>
  <c r="D522" i="1"/>
  <c r="F106" i="4"/>
  <c r="C102" i="1"/>
  <c r="F644" i="4"/>
  <c r="C638" i="1"/>
  <c r="G638" i="1" s="1"/>
  <c r="K1432" i="9"/>
  <c r="G295" i="9"/>
  <c r="E295" i="9" s="1"/>
  <c r="B295" i="9" s="1"/>
  <c r="I34" i="3"/>
  <c r="C1517" i="1"/>
  <c r="G294" i="9"/>
  <c r="E294" i="9" s="1"/>
  <c r="F141" i="6"/>
  <c r="H28" i="3"/>
  <c r="C1435" i="1"/>
  <c r="G299" i="9"/>
  <c r="E299" i="9" s="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423" i="1" l="1"/>
  <c r="G1423" i="1"/>
  <c r="H1518" i="1"/>
  <c r="G1518" i="1"/>
  <c r="H619" i="1"/>
  <c r="G619" i="1"/>
  <c r="D345" i="1"/>
  <c r="E408" i="4"/>
  <c r="D403" i="1" s="1"/>
  <c r="E407" i="4"/>
  <c r="D402" i="1" s="1"/>
  <c r="H453" i="1"/>
  <c r="G453" i="1"/>
  <c r="H509" i="1"/>
  <c r="G509" i="1"/>
  <c r="H391" i="1"/>
  <c r="G391" i="1"/>
  <c r="G574" i="1"/>
  <c r="H574" i="1"/>
  <c r="H1453" i="1"/>
  <c r="G1453" i="1"/>
  <c r="H1469" i="1"/>
  <c r="G1469" i="1"/>
  <c r="H159" i="1"/>
  <c r="G159" i="1"/>
  <c r="E19" i="9"/>
  <c r="H466" i="1"/>
  <c r="G466" i="1"/>
  <c r="H561" i="1"/>
  <c r="G561" i="1"/>
  <c r="H587" i="1"/>
  <c r="G587" i="1"/>
  <c r="G1408" i="1"/>
  <c r="H1408" i="1"/>
  <c r="H16" i="3"/>
  <c r="C2" i="1"/>
  <c r="D412" i="4"/>
  <c r="F6" i="4"/>
  <c r="H346" i="1"/>
  <c r="G346" i="1"/>
  <c r="F68" i="5"/>
  <c r="C1046" i="1"/>
  <c r="H21" i="3"/>
  <c r="H1383" i="1"/>
  <c r="G1383" i="1"/>
  <c r="H990" i="1"/>
  <c r="G990" i="1"/>
  <c r="H40" i="1"/>
  <c r="G40" i="1"/>
  <c r="H637" i="1"/>
  <c r="G637" i="1"/>
  <c r="H306" i="1"/>
  <c r="G306" i="1"/>
  <c r="H220" i="1"/>
  <c r="G220" i="1"/>
  <c r="D1046" i="1"/>
  <c r="I21" i="3"/>
  <c r="E6" i="5"/>
  <c r="G282" i="9" s="1"/>
  <c r="E282" i="9" s="1"/>
  <c r="B282" i="9" s="1"/>
  <c r="H1436" i="1"/>
  <c r="G1436" i="1"/>
  <c r="F237" i="5"/>
  <c r="H23" i="3"/>
  <c r="C1214" i="1"/>
  <c r="H1329" i="1"/>
  <c r="G1329" i="1"/>
  <c r="H120" i="1"/>
  <c r="G120" i="1"/>
  <c r="H1183" i="1"/>
  <c r="G1183" i="1"/>
  <c r="D175" i="5"/>
  <c r="H129" i="1"/>
  <c r="G129" i="1"/>
  <c r="C345" i="1"/>
  <c r="D408" i="4"/>
  <c r="F350" i="4"/>
  <c r="H1096" i="1"/>
  <c r="G1096" i="1"/>
  <c r="H259" i="1"/>
  <c r="G259" i="1"/>
  <c r="H192" i="1"/>
  <c r="G192" i="1"/>
  <c r="E292" i="9"/>
  <c r="B292" i="9" s="1"/>
  <c r="I22" i="3"/>
  <c r="E175" i="5"/>
  <c r="D1152" i="1" s="1"/>
  <c r="D1153" i="1"/>
  <c r="D407" i="4"/>
  <c r="C293" i="1"/>
  <c r="F298" i="4"/>
  <c r="H358" i="1"/>
  <c r="G358" i="1"/>
  <c r="H135" i="1"/>
  <c r="G135" i="1"/>
  <c r="H248" i="1"/>
  <c r="G248" i="1"/>
  <c r="H1167" i="1"/>
  <c r="G1167" i="1"/>
  <c r="H148" i="1"/>
  <c r="G148" i="1"/>
  <c r="H78" i="1"/>
  <c r="G78" i="1"/>
  <c r="H1065" i="1"/>
  <c r="G1065" i="1"/>
  <c r="H415" i="1"/>
  <c r="G415" i="1"/>
  <c r="H985" i="1"/>
  <c r="G985" i="1"/>
  <c r="H1222" i="1"/>
  <c r="G1222" i="1"/>
  <c r="H523" i="1"/>
  <c r="G523" i="1"/>
  <c r="H211" i="1"/>
  <c r="G211" i="1"/>
  <c r="H339" i="1"/>
  <c r="G339" i="1"/>
  <c r="G1299" i="1"/>
  <c r="H1299" i="1"/>
  <c r="B297" i="9"/>
  <c r="E296" i="9"/>
  <c r="I10" i="3" s="1"/>
  <c r="H1215" i="1"/>
  <c r="G1215" i="1"/>
  <c r="H1153" i="1"/>
  <c r="G1153" i="1"/>
  <c r="H102" i="1"/>
  <c r="G102" i="1"/>
  <c r="I28" i="3"/>
  <c r="D1435" i="1"/>
  <c r="G1435" i="1" s="1"/>
  <c r="H3" i="1"/>
  <c r="G3" i="1"/>
  <c r="H1047" i="1"/>
  <c r="G1047" i="1"/>
  <c r="D289" i="4"/>
  <c r="H17" i="3"/>
  <c r="C147" i="1"/>
  <c r="F151" i="4"/>
  <c r="D635" i="4"/>
  <c r="C414" i="1"/>
  <c r="F420" i="4"/>
  <c r="C984" i="1"/>
  <c r="F6" i="5"/>
  <c r="H46" i="1"/>
  <c r="G46" i="1"/>
  <c r="H478" i="1"/>
  <c r="G478" i="1"/>
  <c r="E289" i="4"/>
  <c r="I17" i="3"/>
  <c r="D147" i="1"/>
  <c r="D636" i="4"/>
  <c r="C522" i="1"/>
  <c r="F528" i="4"/>
  <c r="H638" i="1"/>
  <c r="D633" i="1"/>
  <c r="B299" i="9"/>
  <c r="E298" i="9"/>
  <c r="B294" i="9"/>
  <c r="E293" i="9"/>
  <c r="H1517" i="1"/>
  <c r="G1517" i="1"/>
  <c r="H11" i="3"/>
  <c r="H1435" i="1" l="1"/>
  <c r="H293" i="1"/>
  <c r="G293" i="1"/>
  <c r="F408" i="4"/>
  <c r="C403" i="1"/>
  <c r="F175" i="5"/>
  <c r="C1152" i="1"/>
  <c r="H9" i="3"/>
  <c r="I9" i="3" s="1"/>
  <c r="F636" i="4"/>
  <c r="C630" i="1"/>
  <c r="G276" i="9"/>
  <c r="H147" i="1"/>
  <c r="G147" i="1"/>
  <c r="H345" i="1"/>
  <c r="G345" i="1"/>
  <c r="D639" i="4"/>
  <c r="C407" i="1"/>
  <c r="F412" i="4"/>
  <c r="C285" i="1"/>
  <c r="D413" i="4"/>
  <c r="D291" i="4"/>
  <c r="F289" i="4"/>
  <c r="H2" i="1"/>
  <c r="G2" i="1"/>
  <c r="D285" i="1"/>
  <c r="E291" i="4"/>
  <c r="D287" i="1" s="1"/>
  <c r="E290" i="4"/>
  <c r="D286" i="1" s="1"/>
  <c r="E413" i="4"/>
  <c r="H414" i="1"/>
  <c r="G414" i="1"/>
  <c r="D290" i="4"/>
  <c r="F635" i="4"/>
  <c r="C629" i="1"/>
  <c r="H1214" i="1"/>
  <c r="G1214" i="1"/>
  <c r="H522" i="1"/>
  <c r="G522" i="1"/>
  <c r="F407" i="4"/>
  <c r="C402" i="1"/>
  <c r="H276" i="9"/>
  <c r="D984" i="1"/>
  <c r="H984" i="1" s="1"/>
  <c r="H1046" i="1"/>
  <c r="G1046" i="1"/>
  <c r="N3" i="9"/>
  <c r="I11" i="3"/>
  <c r="G984" i="1" l="1"/>
  <c r="H8" i="3"/>
  <c r="M3" i="9" s="1"/>
  <c r="K3" i="9"/>
  <c r="E276" i="9"/>
  <c r="H1152" i="1"/>
  <c r="G1152" i="1"/>
  <c r="H629" i="1"/>
  <c r="G629" i="1"/>
  <c r="F291" i="4"/>
  <c r="C287" i="1"/>
  <c r="G407" i="1"/>
  <c r="H407" i="1"/>
  <c r="H630" i="1"/>
  <c r="G630" i="1"/>
  <c r="D408" i="1"/>
  <c r="E640" i="4"/>
  <c r="E415" i="4"/>
  <c r="D410" i="1" s="1"/>
  <c r="E414" i="4"/>
  <c r="D409" i="1" s="1"/>
  <c r="D415" i="4"/>
  <c r="F413" i="4"/>
  <c r="C408" i="1"/>
  <c r="D640" i="4"/>
  <c r="D414" i="4"/>
  <c r="H403" i="1"/>
  <c r="G403" i="1"/>
  <c r="H402" i="1"/>
  <c r="G402" i="1"/>
  <c r="F290" i="4"/>
  <c r="C286" i="1"/>
  <c r="H285" i="1"/>
  <c r="G285" i="1"/>
  <c r="F639" i="4"/>
  <c r="C633" i="1"/>
  <c r="D641" i="4"/>
  <c r="C635" i="1" l="1"/>
  <c r="H287" i="1"/>
  <c r="G287" i="1"/>
  <c r="H286" i="1"/>
  <c r="G286" i="1"/>
  <c r="H408" i="1"/>
  <c r="G408" i="1"/>
  <c r="C409" i="1"/>
  <c r="F414" i="4"/>
  <c r="F415" i="4"/>
  <c r="C410" i="1"/>
  <c r="C634" i="1"/>
  <c r="D642" i="4"/>
  <c r="D645" i="4" s="1"/>
  <c r="F640" i="4"/>
  <c r="G633" i="1"/>
  <c r="H633" i="1"/>
  <c r="E642" i="4"/>
  <c r="E641" i="4"/>
  <c r="F641" i="4" s="1"/>
  <c r="D634" i="1"/>
  <c r="B276" i="9"/>
  <c r="E275" i="9"/>
  <c r="I8" i="3" s="1"/>
  <c r="H18" i="3" l="1"/>
  <c r="C639" i="1"/>
  <c r="G634" i="1"/>
  <c r="H634" i="1"/>
  <c r="H409" i="1"/>
  <c r="G409" i="1"/>
  <c r="G410" i="1"/>
  <c r="H410" i="1"/>
  <c r="H635" i="1"/>
  <c r="E645" i="4"/>
  <c r="F645" i="4" s="1"/>
  <c r="D635" i="1"/>
  <c r="G635" i="1" s="1"/>
  <c r="E646" i="4"/>
  <c r="D636" i="1"/>
  <c r="D646" i="4"/>
  <c r="F642" i="4"/>
  <c r="C636" i="1"/>
  <c r="G636" i="1" l="1"/>
  <c r="H636" i="1"/>
  <c r="D640" i="1"/>
  <c r="H7" i="3" s="1"/>
  <c r="I19" i="3"/>
  <c r="C640" i="1"/>
  <c r="F646" i="4"/>
  <c r="H19" i="3"/>
  <c r="I18" i="3"/>
  <c r="D639" i="1"/>
  <c r="G639" i="1" s="1"/>
  <c r="J3" i="9" l="1"/>
  <c r="I7" i="3"/>
  <c r="H639" i="1"/>
  <c r="H640" i="1"/>
  <c r="G640" i="1"/>
  <c r="H18" i="9" l="1"/>
  <c r="H17" i="9"/>
  <c r="H16" i="9"/>
  <c r="K5" i="9"/>
  <c r="J8" i="9"/>
  <c r="K12" i="9"/>
  <c r="G17" i="9"/>
  <c r="G15" i="9"/>
  <c r="J7" i="9"/>
  <c r="J10" i="9"/>
  <c r="K11" i="9"/>
  <c r="M272" i="9"/>
  <c r="J17" i="9"/>
  <c r="M16" i="9"/>
  <c r="M15" i="9"/>
  <c r="I5" i="9"/>
  <c r="K7" i="9"/>
  <c r="K10" i="9"/>
  <c r="I12" i="9"/>
  <c r="L272" i="9"/>
  <c r="I17" i="9"/>
  <c r="L16" i="9"/>
  <c r="F16" i="9" s="1"/>
  <c r="L15" i="9"/>
  <c r="F15" i="9" s="1"/>
  <c r="J5" i="9"/>
  <c r="K6" i="9"/>
  <c r="I8" i="9"/>
  <c r="J9" i="9"/>
  <c r="I11" i="9"/>
  <c r="J12" i="9"/>
  <c r="K13" i="9"/>
  <c r="H15" i="9"/>
  <c r="I7" i="9"/>
  <c r="K9" i="9"/>
  <c r="J11" i="9"/>
  <c r="G18" i="9"/>
  <c r="G16" i="9"/>
  <c r="I6" i="9"/>
  <c r="K8" i="9"/>
  <c r="I13" i="9"/>
  <c r="J6" i="9"/>
  <c r="I9" i="9"/>
  <c r="J13" i="9"/>
  <c r="F272" i="9" l="1"/>
  <c r="B272" i="9" s="1"/>
  <c r="E16" i="9"/>
  <c r="B16" i="9" s="1"/>
  <c r="E7" i="9"/>
  <c r="B7" i="9" s="1"/>
  <c r="E18" i="9"/>
  <c r="B18" i="9" s="1"/>
  <c r="E9" i="9"/>
  <c r="B9" i="9" s="1"/>
  <c r="E11" i="9"/>
  <c r="B11" i="9" s="1"/>
  <c r="E5" i="9"/>
  <c r="E15" i="9"/>
  <c r="F19" i="9"/>
  <c r="E13" i="9"/>
  <c r="B13" i="9" s="1"/>
  <c r="F14" i="9"/>
  <c r="E12" i="9"/>
  <c r="B12" i="9" s="1"/>
  <c r="E17" i="9"/>
  <c r="B17" i="9" s="1"/>
  <c r="E8" i="9"/>
  <c r="B8" i="9" s="1"/>
  <c r="E10" i="9"/>
  <c r="B10" i="9" s="1"/>
  <c r="E6" i="9"/>
  <c r="B6" i="9" s="1"/>
  <c r="F3" i="9" l="1"/>
  <c r="B15" i="9"/>
  <c r="E14" i="9"/>
  <c r="B5" i="9"/>
  <c r="E4" i="9"/>
  <c r="E3" i="9" l="1"/>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<sst xmlns="http://schemas.openxmlformats.org/spreadsheetml/2006/main" count="4310" uniqueCount="3391">
  <si>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</si>
  <si>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</si>
  <si>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</si>
  <si>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</si>
  <si>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</si>
  <si>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</si>
  <si>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</si>
  <si>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</si>
  <si>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</si>
  <si>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</si>
  <si>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</si>
  <si>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</si>
  <si>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</si>
  <si>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</si>
  <si>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</si>
  <si>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</si>
  <si>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</si>
  <si>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</si>
  <si>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</si>
  <si>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</si>
  <si>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</si>
  <si>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</si>
  <si>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</si>
  <si>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</si>
  <si>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</si>
  <si>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</si>
  <si>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</si>
  <si>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</si>
  <si>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</si>
  <si>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</si>
  <si>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</si>
  <si>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</si>
  <si>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</si>
  <si>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</si>
  <si>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</si>
  <si>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</si>
  <si>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</si>
  <si>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</si>
  <si>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</si>
  <si>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</si>
  <si>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</si>
  <si>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</si>
  <si>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</si>
  <si>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</si>
  <si>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</si>
  <si>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</si>
  <si>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</si>
  <si>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</si>
  <si>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</si>
  <si>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</si>
  <si>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</si>
  <si>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</si>
  <si>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</si>
  <si>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</si>
  <si>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</si>
  <si>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</si>
  <si>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</si>
  <si>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</si>
  <si>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</si>
  <si>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</si>
  <si>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</si>
  <si>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</si>
  <si>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</si>
  <si>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</si>
  <si>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</si>
  <si>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</si>
  <si>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</si>
  <si>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</si>
  <si>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</si>
  <si>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</si>
  <si>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</si>
  <si>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</si>
  <si>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</si>
  <si>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</si>
  <si>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</si>
  <si>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</si>
  <si>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</si>
  <si>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</si>
  <si>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</si>
  <si>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</si>
  <si>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</si>
  <si>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</si>
  <si>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</si>
  <si>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</si>
  <si>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</si>
  <si>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</si>
  <si>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</si>
  <si>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</si>
  <si>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</si>
  <si>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</si>
  <si>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</si>
  <si>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</si>
  <si>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</si>
  <si>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</si>
  <si>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</si>
  <si>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</si>
  <si>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</si>
  <si>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</si>
  <si>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</si>
  <si>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</si>
  <si>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</si>
  <si>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</si>
  <si>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</si>
  <si>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</si>
  <si>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</si>
  <si>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</si>
  <si>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</si>
  <si>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</si>
  <si>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</si>
  <si>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</si>
  <si>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</si>
  <si>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</si>
  <si>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</si>
  <si>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</si>
  <si>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</si>
  <si>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</si>
  <si>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</si>
  <si>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</si>
  <si>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</si>
  <si>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</si>
  <si>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</si>
  <si>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</si>
  <si>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</si>
  <si>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</si>
  <si>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</si>
  <si>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</si>
  <si>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</si>
  <si>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</si>
  <si>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</si>
  <si>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</si>
  <si>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</si>
  <si>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</si>
  <si>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</si>
  <si>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</si>
  <si>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</si>
  <si>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</si>
  <si>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</si>
  <si>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</si>
  <si>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</si>
  <si>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</si>
  <si>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</si>
  <si>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</si>
  <si>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</si>
  <si>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</si>
  <si>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</si>
  <si>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</si>
  <si>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</si>
  <si>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</si>
  <si>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</si>
  <si>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</si>
  <si>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</si>
  <si>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</si>
  <si>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</si>
  <si>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</si>
  <si>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</si>
  <si>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</si>
  <si>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</si>
  <si>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</si>
  <si>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</si>
  <si>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</si>
  <si>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</si>
  <si>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</si>
  <si>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</si>
  <si>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</si>
  <si>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</si>
  <si>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</si>
  <si>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</si>
  <si>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</si>
  <si>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</si>
  <si>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</si>
  <si>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</si>
  <si>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</si>
  <si>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</si>
  <si>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</si>
  <si>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</si>
  <si>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</si>
  <si>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</si>
  <si>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</si>
  <si>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</si>
  <si>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</si>
  <si>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</si>
  <si>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</si>
  <si>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</si>
  <si>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</si>
  <si>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</si>
  <si>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</si>
  <si>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</si>
  <si>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</si>
  <si>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</si>
  <si>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</si>
  <si>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</si>
  <si>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</si>
  <si>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</si>
  <si>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</si>
  <si>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</si>
  <si>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</si>
  <si>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</si>
  <si>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</si>
  <si>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</si>
  <si>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</si>
  <si>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</si>
  <si>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</si>
  <si>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</si>
  <si>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</si>
  <si>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</si>
  <si>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</si>
  <si>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</si>
  <si>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</si>
  <si>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</si>
  <si>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</si>
  <si>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</si>
  <si>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</si>
  <si>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</si>
  <si>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</si>
  <si>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</si>
  <si>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</si>
  <si>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</si>
  <si>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</si>
  <si>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</si>
  <si>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</si>
  <si>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</si>
  <si>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</si>
  <si>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</si>
  <si>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</si>
  <si>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</si>
  <si>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</si>
  <si>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</si>
  <si>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</si>
  <si>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</si>
  <si>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</si>
  <si>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</si>
  <si>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</si>
  <si>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</si>
  <si>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</si>
  <si>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</si>
  <si>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</si>
  <si>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</si>
  <si>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</si>
  <si>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</si>
  <si>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</si>
  <si>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</si>
  <si>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</si>
  <si>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</si>
  <si>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</si>
  <si>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</si>
  <si>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</si>
  <si>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</si>
  <si>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</si>
  <si>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</si>
  <si>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</si>
  <si>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</si>
  <si>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</si>
  <si>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</si>
  <si>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</si>
  <si>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</si>
  <si>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</si>
  <si>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</si>
  <si>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</si>
  <si>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</si>
  <si>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</si>
  <si>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</si>
  <si>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</si>
  <si>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</si>
  <si>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</si>
  <si>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</si>
  <si>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</si>
  <si>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</si>
  <si>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</si>
  <si>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</si>
  <si>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</si>
  <si>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</si>
  <si>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</si>
  <si>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</si>
  <si>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</si>
  <si>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</si>
  <si>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</si>
  <si>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</si>
  <si>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</si>
  <si>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</si>
  <si>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</si>
  <si>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</si>
  <si>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</si>
  <si>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</si>
  <si>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</si>
  <si>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</si>
  <si>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</si>
  <si>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</si>
  <si>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</si>
  <si>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</si>
  <si>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</si>
  <si>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</si>
  <si>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</si>
  <si>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</si>
  <si>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</si>
  <si>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</si>
  <si>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</si>
  <si>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</si>
  <si>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</si>
  <si>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</si>
  <si>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</si>
  <si>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</si>
  <si>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</si>
  <si>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</si>
  <si>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</si>
  <si>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</si>
  <si>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</si>
  <si>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</si>
  <si>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</si>
  <si>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</si>
  <si>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</si>
  <si>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</si>
  <si>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</si>
  <si>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</si>
  <si>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</si>
  <si>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</si>
  <si>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</si>
  <si>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</si>
  <si>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</si>
  <si>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</si>
  <si>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</si>
  <si>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</si>
  <si>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</si>
  <si>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</si>
  <si>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</si>
  <si>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</si>
  <si>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</si>
  <si>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</si>
  <si>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</si>
  <si>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</si>
  <si>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</si>
  <si>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</si>
  <si>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</si>
  <si>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</si>
  <si>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</si>
  <si>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</si>
  <si>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</si>
  <si>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</si>
  <si>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</si>
  <si>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</si>
  <si>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</si>
  <si>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</si>
  <si>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</si>
  <si>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</si>
  <si>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</si>
  <si>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</si>
  <si>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</si>
  <si>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</si>
  <si>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</si>
  <si>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</si>
  <si>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</si>
  <si>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</si>
  <si>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</si>
  <si>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</si>
  <si>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</si>
  <si>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</si>
  <si>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</si>
  <si>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</si>
  <si>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</si>
  <si>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</si>
  <si>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</si>
  <si>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</si>
  <si>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</si>
  <si>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</si>
  <si>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</si>
  <si>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</si>
  <si>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</si>
  <si>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</si>
  <si>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</si>
  <si>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</si>
  <si>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</si>
  <si>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</si>
  <si>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</si>
  <si>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</si>
  <si>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</si>
  <si>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</si>
  <si>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</si>
  <si>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</si>
  <si>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</si>
  <si>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</si>
  <si>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</si>
  <si>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</si>
  <si>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</si>
  <si>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</si>
  <si>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</si>
  <si>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</si>
  <si>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</si>
  <si>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</si>
  <si>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</si>
  <si>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</si>
  <si>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</si>
  <si>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</si>
  <si>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</si>
  <si>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</si>
  <si>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</si>
  <si>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</si>
  <si>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</si>
  <si>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</si>
  <si>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</si>
  <si>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</si>
  <si>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</si>
  <si>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</si>
  <si>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</si>
  <si>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</si>
  <si>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</si>
  <si>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</si>
  <si>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</si>
  <si>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</si>
  <si>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</si>
  <si>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</si>
  <si>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</si>
  <si>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</si>
  <si>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</si>
  <si>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</si>
  <si>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</si>
  <si>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</si>
  <si>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</si>
  <si>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</si>
  <si>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</si>
  <si>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</si>
  <si>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</si>
  <si>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</si>
  <si>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</si>
  <si>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</si>
  <si>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</si>
  <si>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</si>
  <si>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</si>
  <si>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</si>
  <si>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</si>
  <si>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</si>
  <si>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</si>
  <si>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</si>
  <si>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</si>
  <si>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</si>
  <si>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</si>
  <si>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</si>
  <si>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</si>
  <si>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</si>
  <si>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</si>
  <si>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</si>
  <si>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</si>
  <si>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</si>
  <si>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</si>
  <si>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</si>
  <si>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</si>
  <si>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</si>
  <si>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</si>
  <si>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</si>
  <si>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</si>
  <si>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</si>
  <si>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</si>
  <si>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</si>
  <si>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</si>
  <si>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</si>
  <si>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</si>
  <si>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</si>
  <si>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</si>
  <si>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</si>
  <si>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</si>
  <si>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</si>
  <si>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</si>
  <si>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</si>
  <si>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</si>
  <si>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</si>
  <si>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</si>
  <si>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</si>
  <si>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</si>
  <si>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</si>
  <si>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</si>
  <si>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</si>
  <si>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</si>
  <si>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</si>
  <si>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</si>
  <si>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</si>
  <si>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</si>
  <si>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</si>
  <si>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</si>
  <si>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</si>
  <si>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</si>
  <si>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</si>
  <si>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</si>
  <si>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</si>
  <si>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</si>
  <si>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</si>
  <si>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</si>
  <si>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</si>
  <si>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</si>
  <si>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</si>
  <si>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</si>
  <si>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</si>
  <si>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</si>
  <si>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</si>
  <si>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</si>
  <si>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</si>
  <si>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</si>
  <si>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</si>
  <si>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</si>
  <si>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</si>
  <si>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</si>
  <si>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</si>
  <si>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</si>
  <si>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</si>
  <si>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</si>
  <si>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</si>
  <si>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</si>
  <si>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</si>
  <si>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</si>
  <si>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</si>
  <si>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</si>
  <si>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</si>
  <si>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</si>
  <si>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</si>
  <si>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</si>
  <si>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</si>
  <si>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</si>
  <si>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</si>
  <si>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</si>
  <si>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</si>
  <si>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</si>
  <si>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</si>
  <si>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</si>
  <si>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</si>
  <si>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</si>
  <si>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</si>
  <si>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</si>
  <si>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</si>
  <si>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</si>
  <si>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</si>
  <si>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</si>
  <si>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</si>
  <si>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</si>
  <si>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</si>
  <si>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</si>
  <si>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</si>
  <si>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</si>
  <si>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</si>
  <si>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</si>
  <si>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</si>
  <si>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</si>
  <si>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</si>
  <si>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</si>
  <si>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</si>
  <si>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</si>
  <si>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</si>
  <si>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</si>
  <si>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</si>
  <si>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</si>
  <si>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</si>
  <si>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</si>
  <si>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</si>
  <si>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</si>
  <si>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</si>
  <si>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</si>
  <si>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</si>
  <si>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</si>
  <si>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</si>
  <si>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</si>
  <si>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</si>
  <si>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</si>
  <si>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</si>
  <si>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</si>
  <si>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</si>
  <si>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</si>
  <si>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</si>
  <si>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</si>
  <si>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</si>
  <si>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</si>
  <si>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</si>
  <si>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</si>
  <si>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</si>
  <si>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</si>
  <si>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</si>
  <si>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</si>
  <si>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</si>
  <si>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</si>
  <si>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</si>
  <si>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</si>
  <si>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</si>
  <si>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</si>
  <si>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</si>
  <si>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</si>
  <si>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</si>
  <si>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</si>
  <si>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</si>
  <si>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</si>
  <si>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</si>
  <si>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</si>
  <si>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</si>
  <si>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</si>
  <si>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</si>
  <si>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</si>
  <si>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</si>
  <si>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</si>
  <si>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</si>
  <si>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</si>
  <si>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</si>
  <si>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</si>
  <si>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</si>
  <si>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</si>
  <si>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</si>
  <si>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</si>
  <si>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</si>
  <si>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</si>
  <si>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</si>
  <si>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</si>
  <si>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</si>
  <si>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</si>
  <si>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</si>
  <si>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</si>
  <si>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</si>
  <si>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</si>
  <si>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</si>
  <si>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</si>
  <si>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</si>
  <si>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</si>
  <si>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</si>
  <si>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</si>
  <si>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</si>
  <si>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</si>
  <si>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</si>
  <si>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</si>
  <si>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</si>
  <si>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</si>
  <si>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</si>
  <si>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</si>
  <si>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</si>
  <si>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</si>
  <si>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</si>
  <si>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</si>
  <si>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</si>
  <si>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</si>
  <si>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</si>
  <si>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</si>
  <si>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</si>
  <si>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</si>
  <si>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</si>
  <si>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</si>
  <si>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</si>
  <si>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</si>
  <si>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</si>
  <si>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</si>
  <si>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</si>
  <si>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</si>
  <si>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</si>
  <si>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</si>
  <si>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</si>
  <si>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</si>
  <si>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</si>
  <si>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</si>
  <si>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</si>
  <si>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</si>
  <si>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</si>
  <si>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</si>
  <si>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</si>
  <si>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</si>
  <si>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</si>
  <si>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</si>
  <si>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</si>
  <si>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</si>
  <si>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</si>
  <si>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</si>
  <si>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</si>
  <si>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</si>
  <si>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</si>
  <si>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</si>
  <si>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</si>
  <si>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</si>
  <si>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</si>
  <si>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</si>
  <si>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</si>
  <si>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</si>
  <si>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</si>
  <si>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</si>
  <si>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</si>
  <si>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</si>
  <si>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</si>
  <si>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</si>
  <si>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</si>
  <si>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</si>
  <si>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</si>
  <si>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</si>
  <si>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</si>
  <si>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</si>
  <si>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</si>
  <si>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</si>
  <si>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</si>
  <si>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</si>
  <si>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</si>
  <si>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</si>
  <si>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</si>
  <si>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</si>
  <si>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</si>
  <si>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</si>
  <si>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</si>
  <si>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</si>
  <si>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</si>
  <si>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</si>
  <si>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</si>
  <si>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</si>
  <si>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</si>
  <si>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</si>
  <si>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</si>
  <si>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</si>
  <si>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</si>
  <si>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</si>
  <si>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</si>
  <si>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</si>
  <si>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</si>
  <si>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</si>
  <si>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</si>
  <si>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</si>
  <si>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</si>
  <si>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</si>
  <si>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</si>
  <si>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</si>
  <si>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</si>
  <si>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</si>
  <si>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</si>
  <si>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</si>
  <si>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</si>
  <si>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</si>
  <si>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</si>
  <si>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</si>
  <si>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</si>
  <si>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</si>
  <si>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</si>
  <si>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</si>
  <si>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</si>
  <si>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</si>
  <si>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</si>
  <si>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</si>
  <si>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</si>
  <si>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</si>
  <si>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</si>
  <si>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</si>
  <si>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</si>
  <si>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</si>
  <si>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</si>
  <si>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</si>
  <si>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</si>
  <si>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</si>
  <si>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</si>
  <si>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</si>
  <si>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</si>
  <si>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</si>
  <si>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</si>
  <si>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</si>
  <si>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</si>
  <si>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</si>
  <si>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</si>
  <si>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</si>
  <si>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</si>
  <si>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</si>
  <si>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</si>
  <si>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</si>
  <si>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</si>
  <si>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</si>
  <si>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</si>
  <si>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</si>
  <si>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</si>
  <si>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</si>
  <si>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</si>
  <si>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</si>
  <si>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</si>
  <si>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</si>
  <si>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</si>
  <si>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</si>
  <si>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</si>
  <si>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</si>
  <si>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</si>
  <si>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</si>
  <si>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</si>
  <si>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</si>
  <si>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</si>
  <si>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</si>
  <si>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</si>
  <si>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</si>
  <si>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</si>
  <si>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</si>
  <si>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</si>
  <si>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</si>
  <si>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</si>
  <si>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</si>
  <si>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</si>
  <si>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</si>
  <si>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</si>
  <si>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</si>
  <si>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</si>
  <si>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</si>
  <si>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</si>
  <si>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</si>
  <si>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</si>
  <si>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</si>
  <si>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</si>
  <si>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</si>
  <si>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</si>
  <si>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</si>
  <si>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</si>
  <si>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</si>
  <si>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</si>
  <si>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</si>
  <si>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</si>
  <si>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</si>
  <si>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</si>
  <si>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</si>
  <si>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</si>
  <si>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</si>
  <si>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</si>
  <si>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</si>
  <si>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</si>
  <si>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</si>
  <si>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</si>
  <si>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</si>
  <si>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</si>
  <si>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</si>
  <si>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</si>
  <si>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</si>
  <si>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</si>
  <si>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</si>
  <si>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</si>
  <si>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</si>
  <si>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</si>
  <si>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</si>
  <si>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</si>
  <si>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</si>
  <si>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</si>
  <si>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</si>
  <si>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</si>
  <si>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</si>
  <si>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</si>
  <si>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</si>
  <si>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</si>
  <si>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</si>
  <si>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</si>
  <si>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</si>
  <si>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</si>
  <si>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</si>
  <si>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</si>
  <si>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</si>
  <si>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</si>
  <si>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</si>
  <si>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</si>
  <si>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</si>
  <si>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</si>
  <si>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</si>
  <si>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</si>
  <si>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</si>
  <si>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</si>
  <si>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</si>
  <si>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</si>
  <si>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</si>
  <si>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</si>
  <si>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</si>
  <si>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</si>
  <si>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</si>
  <si>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</si>
  <si>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</si>
  <si>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</si>
  <si>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</si>
  <si>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</si>
  <si>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</si>
  <si>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</si>
  <si>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</si>
  <si>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</si>
  <si>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</si>
  <si>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</si>
  <si>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</si>
  <si>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</si>
  <si>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</si>
  <si>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</si>
  <si>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</si>
  <si>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</si>
  <si>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</si>
  <si>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</si>
  <si>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</si>
  <si>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</si>
  <si>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</si>
  <si>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</si>
  <si>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</si>
  <si>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</si>
  <si>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</si>
  <si>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</si>
  <si>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</si>
  <si>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</si>
  <si>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</si>
  <si>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</si>
  <si>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</si>
  <si>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</si>
  <si>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</si>
  <si>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</si>
  <si>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</si>
  <si>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</si>
  <si>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</si>
  <si>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</si>
  <si>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</si>
  <si>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</si>
  <si>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</si>
  <si>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</si>
  <si>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</si>
  <si>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</si>
  <si>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</si>
  <si>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</si>
  <si>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</si>
  <si>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</si>
  <si>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</si>
  <si>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</si>
  <si>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</si>
  <si>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</si>
  <si>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</si>
  <si>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</si>
  <si>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</si>
  <si>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</si>
  <si>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</si>
  <si>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</si>
  <si>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</si>
  <si>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</si>
  <si>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</si>
  <si>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</si>
  <si>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</si>
  <si>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</si>
  <si>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</si>
  <si>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</si>
  <si>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</si>
  <si>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</si>
  <si>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</si>
  <si>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</si>
  <si>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</si>
  <si>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</si>
  <si>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</si>
  <si>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</si>
  <si>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</si>
  <si>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</si>
  <si>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</si>
  <si>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</si>
  <si>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</si>
  <si>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</si>
  <si>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</si>
  <si>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</si>
  <si>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</si>
  <si>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</si>
  <si>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</si>
  <si>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</si>
  <si>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</si>
  <si>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</si>
  <si>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</si>
  <si>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</si>
  <si>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</si>
  <si>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</si>
  <si>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</si>
  <si>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</si>
  <si>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</si>
  <si>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</si>
  <si>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</si>
  <si>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</si>
  <si>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</si>
  <si>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</si>
  <si>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</si>
  <si>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</si>
  <si>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</si>
  <si>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</si>
  <si>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</si>
  <si>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</si>
  <si>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</si>
  <si>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</si>
  <si>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</si>
  <si>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</si>
  <si>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</si>
  <si>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</si>
  <si>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</si>
  <si>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</si>
  <si>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</si>
  <si>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</si>
  <si>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</si>
  <si>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</si>
  <si>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</si>
  <si>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</si>
  <si>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</si>
  <si>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</si>
  <si>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</si>
  <si>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</si>
  <si>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</si>
  <si>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</si>
  <si>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</si>
  <si>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</si>
  <si>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</si>
  <si>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</si>
  <si>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</si>
  <si>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</si>
  <si>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</si>
  <si>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</si>
  <si>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</si>
  <si>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</si>
  <si>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</si>
  <si>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</si>
  <si>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</si>
  <si>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</si>
  <si>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</si>
  <si>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</si>
  <si>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</si>
  <si>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</si>
  <si>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</si>
  <si>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</si>
  <si>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</si>
  <si>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</si>
  <si>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</si>
  <si>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</si>
  <si>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</si>
  <si>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</si>
  <si>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</si>
  <si>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</si>
  <si>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</si>
  <si>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</si>
  <si>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</si>
  <si>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</si>
  <si>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</si>
  <si>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</si>
  <si>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</si>
  <si>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</si>
  <si>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</si>
  <si>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</si>
  <si>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</si>
  <si>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</si>
  <si>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</si>
  <si>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</si>
  <si>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</si>
  <si>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</si>
  <si>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</si>
  <si>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</si>
  <si>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</si>
  <si>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</si>
  <si>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</si>
  <si>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</si>
  <si>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</si>
  <si>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</si>
  <si>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</si>
  <si>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</si>
  <si>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</si>
  <si>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</si>
  <si>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</si>
  <si>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</si>
  <si>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</si>
  <si>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</si>
  <si>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</si>
  <si>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</si>
  <si>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</si>
  <si>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</si>
  <si>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</si>
  <si>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</si>
  <si>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</si>
  <si>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</si>
  <si>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</si>
  <si>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</si>
  <si>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</si>
  <si>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</si>
  <si>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</si>
  <si>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</si>
  <si>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</si>
  <si>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</si>
  <si>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</si>
  <si>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</si>
  <si>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</si>
  <si>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</si>
  <si>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</si>
  <si>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</si>
  <si>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</si>
  <si>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</si>
  <si>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</si>
  <si>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</si>
  <si>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</si>
  <si>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</si>
  <si>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</si>
  <si>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</si>
  <si>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</si>
  <si>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</si>
  <si>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</si>
  <si>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</si>
  <si>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</si>
  <si>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</si>
  <si>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</si>
  <si>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</si>
  <si>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</si>
  <si>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</si>
  <si>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</si>
  <si>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</si>
  <si>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</si>
  <si>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</si>
  <si>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</si>
  <si>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</si>
  <si>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</si>
  <si>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</si>
  <si>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</si>
  <si>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</si>
  <si>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</si>
  <si>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</si>
  <si>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</si>
  <si>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</si>
  <si>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</si>
  <si>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</si>
  <si>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</si>
  <si>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</si>
  <si>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</si>
  <si>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</si>
  <si>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</si>
  <si>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</si>
  <si>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</si>
  <si>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</si>
  <si>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</si>
  <si>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</si>
  <si>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</si>
  <si>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</si>
  <si>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</si>
  <si>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</si>
  <si>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</si>
  <si>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</si>
  <si>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</si>
  <si>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</si>
  <si>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</si>
  <si>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</si>
  <si>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</si>
  <si>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</si>
  <si>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</si>
  <si>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</si>
  <si>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</si>
  <si>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</si>
  <si>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</si>
  <si>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</si>
  <si>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</si>
  <si>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</si>
  <si>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</si>
  <si>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</si>
  <si>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</si>
  <si>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</si>
  <si>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</si>
  <si>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</si>
  <si>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</si>
  <si>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</si>
  <si>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</si>
  <si>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</si>
  <si>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</si>
  <si>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</si>
  <si>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</si>
  <si>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</si>
  <si>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</si>
  <si>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</si>
  <si>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</si>
  <si>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</si>
  <si>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</si>
  <si>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</si>
  <si>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</si>
  <si>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</si>
  <si>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</si>
  <si>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</si>
  <si>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</si>
  <si>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</si>
  <si>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</si>
  <si>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</si>
  <si>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</si>
  <si>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</si>
  <si>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</si>
  <si>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</si>
  <si>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</si>
  <si>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</si>
  <si>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</si>
  <si>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</si>
  <si>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</si>
  <si>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</si>
  <si>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</si>
  <si>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</si>
  <si>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</si>
  <si>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</si>
  <si>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</si>
  <si>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</si>
  <si>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</si>
  <si>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</si>
  <si>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</si>
  <si>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</si>
  <si>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</si>
  <si>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</si>
  <si>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</si>
  <si>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</si>
  <si>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</si>
  <si>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</si>
  <si>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</si>
  <si>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</si>
  <si>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</si>
  <si>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</si>
  <si>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</si>
  <si>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</si>
  <si>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</si>
  <si>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</si>
  <si>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</si>
  <si>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</si>
  <si>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</si>
  <si>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</si>
  <si>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</si>
  <si>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</si>
  <si>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</si>
  <si>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</si>
  <si>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</si>
  <si>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</si>
  <si>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</si>
  <si>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</si>
  <si>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</si>
  <si>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</si>
  <si>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</si>
  <si>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</si>
  <si>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</si>
  <si>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</si>
  <si>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</si>
  <si>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</si>
  <si>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</si>
  <si>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</si>
  <si>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</si>
  <si>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</si>
  <si>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</si>
  <si>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</si>
  <si>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</si>
  <si>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</si>
  <si>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</si>
  <si>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</si>
  <si>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</si>
  <si>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</si>
  <si>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</si>
  <si>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</si>
  <si>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</si>
  <si>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</si>
  <si>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</si>
  <si>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</si>
  <si>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</si>
  <si>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</si>
  <si>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</si>
  <si>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</si>
  <si>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</si>
  <si>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</si>
  <si>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</si>
  <si>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</si>
  <si>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</si>
  <si>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</si>
  <si>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</si>
  <si>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</si>
  <si>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</si>
  <si>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</si>
  <si>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</si>
  <si>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</si>
  <si>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</si>
  <si>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</si>
  <si>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</si>
  <si>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</si>
  <si>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</si>
  <si>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</si>
  <si>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</si>
  <si>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</si>
  <si>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</si>
  <si>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</si>
  <si>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</si>
  <si>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</si>
  <si>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</si>
  <si>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</si>
  <si>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</si>
  <si>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</si>
  <si>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</si>
  <si>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</si>
  <si>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</si>
  <si>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</si>
  <si>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</si>
  <si>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</si>
  <si>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</si>
  <si>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</si>
  <si>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</si>
  <si>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</si>
  <si>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</si>
  <si>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</si>
  <si>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</si>
  <si>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</si>
  <si>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</si>
  <si>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</si>
  <si>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</si>
  <si>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</si>
  <si>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</si>
  <si>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</si>
  <si>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</si>
  <si>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</si>
  <si>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</si>
  <si>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</si>
  <si>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</si>
  <si>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</si>
  <si>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</si>
  <si>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</si>
  <si>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</si>
  <si>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</si>
  <si>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</si>
  <si>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</si>
  <si>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</si>
  <si>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</si>
  <si>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</si>
  <si>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</si>
  <si>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</si>
  <si>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</si>
  <si>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</si>
  <si>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</si>
  <si>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</si>
  <si>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</si>
  <si>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</si>
  <si>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</si>
  <si>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</si>
  <si>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</si>
  <si>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</si>
  <si>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</si>
  <si>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</si>
  <si>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</si>
  <si>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</si>
  <si>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</si>
  <si>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</si>
  <si>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</si>
  <si>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</si>
  <si>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</si>
  <si>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</si>
  <si>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</si>
  <si>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</si>
  <si>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</si>
  <si>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</si>
  <si>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</si>
  <si>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</si>
  <si>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</si>
  <si>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</si>
  <si>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</si>
  <si>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</si>
  <si>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</si>
  <si>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</si>
  <si>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</si>
  <si>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</si>
  <si>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</si>
  <si>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</si>
  <si>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</si>
  <si>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</si>
  <si>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</si>
  <si>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</si>
  <si>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</si>
  <si>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</si>
  <si>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</si>
  <si>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</si>
  <si>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</si>
  <si>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</si>
  <si>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</si>
  <si>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</si>
  <si>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</si>
  <si>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</si>
  <si>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</si>
  <si>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</si>
  <si>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</si>
  <si>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</si>
  <si>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</si>
  <si>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</si>
  <si>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</si>
  <si>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</si>
  <si>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</si>
  <si>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</si>
  <si>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</si>
  <si>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</si>
  <si>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</si>
  <si>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</si>
  <si>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</si>
  <si>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</si>
  <si>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</si>
  <si>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</si>
  <si>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</si>
  <si>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</si>
  <si>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</si>
  <si>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</si>
  <si>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</si>
  <si>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</si>
  <si>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</si>
  <si>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</si>
  <si>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</si>
  <si>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</si>
  <si>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</si>
  <si>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</si>
  <si>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</si>
  <si>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</si>
  <si>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</si>
  <si>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</si>
  <si>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</si>
  <si>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</si>
  <si>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</si>
  <si>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</si>
  <si>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</si>
  <si>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</si>
  <si>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</si>
  <si>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</si>
  <si>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</si>
  <si>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</si>
  <si>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</si>
  <si>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</si>
  <si>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</si>
  <si>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</si>
  <si>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</si>
  <si>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</si>
  <si>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</si>
  <si>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</si>
  <si>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</si>
  <si>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</si>
  <si>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</si>
  <si>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</si>
  <si>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</si>
  <si>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</si>
  <si>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</si>
  <si>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</si>
  <si>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</si>
  <si>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</si>
  <si>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</si>
  <si>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</si>
  <si>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</si>
  <si>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</si>
  <si>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</si>
  <si>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</si>
  <si>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</si>
  <si>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</si>
  <si>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</si>
  <si>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</si>
  <si>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</si>
  <si>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</si>
  <si>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</si>
  <si>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</si>
  <si>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</si>
  <si>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</si>
  <si>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</si>
  <si>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</si>
  <si>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</si>
  <si>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</si>
  <si>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</si>
  <si>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</si>
  <si>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</si>
  <si>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</si>
  <si>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</si>
  <si>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</si>
  <si>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</si>
  <si>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</si>
  <si>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</si>
  <si>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</si>
  <si>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</si>
  <si>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</si>
  <si>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</si>
  <si>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</si>
  <si>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</si>
  <si>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</si>
  <si>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</si>
  <si>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</si>
  <si>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</si>
  <si>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</si>
  <si>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</si>
  <si>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</si>
  <si>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</si>
  <si>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</si>
  <si>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</si>
  <si>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</si>
  <si>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</si>
  <si>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</si>
  <si>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</si>
  <si>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</si>
  <si>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</si>
  <si>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</si>
  <si>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</si>
  <si>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</si>
  <si>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</si>
  <si>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</si>
  <si>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</si>
  <si>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</si>
  <si>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</si>
  <si>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</si>
  <si>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</si>
  <si>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</si>
  <si>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</si>
  <si>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</si>
  <si>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</si>
  <si>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</si>
  <si>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</si>
  <si>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</si>
  <si>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</si>
  <si>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</si>
  <si>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</si>
  <si>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</si>
  <si>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</si>
  <si>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</si>
  <si>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</si>
  <si>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</si>
  <si>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</si>
  <si>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</si>
  <si>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</si>
  <si>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</si>
  <si>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</si>
  <si>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</si>
  <si>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</si>
  <si>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</si>
  <si>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</si>
  <si>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</si>
  <si>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</si>
  <si>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</si>
  <si>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</si>
  <si>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</si>
  <si>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</si>
  <si>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</si>
  <si>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</si>
  <si>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</si>
  <si>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</si>
  <si>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</si>
  <si>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</si>
  <si>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</si>
  <si>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</si>
  <si>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</si>
  <si>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</si>
  <si>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</si>
  <si>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</si>
  <si>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</si>
  <si>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</si>
  <si>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</si>
  <si>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</si>
  <si>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</si>
  <si>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</si>
  <si>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</si>
  <si>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</si>
  <si>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</si>
  <si>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</si>
  <si>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</si>
  <si>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</si>
  <si>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</si>
  <si>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</si>
  <si>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</si>
  <si>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</si>
  <si>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</si>
  <si>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</si>
  <si>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</si>
  <si>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</si>
  <si>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</si>
  <si>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</si>
  <si>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</si>
  <si>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</si>
  <si>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</si>
  <si>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</si>
  <si>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</si>
  <si>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</si>
  <si>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</si>
  <si>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</si>
  <si>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</si>
  <si>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</si>
  <si>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</si>
  <si>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</si>
  <si>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</si>
  <si>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</si>
  <si>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</si>
  <si>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</si>
  <si>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</si>
  <si>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</si>
  <si>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</si>
  <si>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</si>
  <si>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</si>
  <si>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</si>
  <si>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</si>
  <si>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</si>
  <si>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</si>
  <si>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</si>
  <si>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</si>
  <si>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</si>
  <si>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</si>
  <si>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</si>
  <si>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</si>
  <si>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</si>
  <si>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</si>
  <si>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</si>
  <si>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</si>
  <si>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</si>
  <si>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</si>
  <si>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</si>
  <si>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</si>
  <si>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</si>
  <si>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</si>
  <si>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</si>
  <si>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</si>
  <si>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</si>
  <si>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</si>
  <si>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</si>
  <si>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</si>
  <si>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</si>
  <si>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</si>
  <si>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</si>
  <si>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</si>
  <si>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</si>
  <si>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</si>
  <si>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</si>
  <si>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</si>
  <si>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</si>
  <si>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</si>
  <si>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</si>
  <si>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</si>
  <si>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</si>
  <si>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</si>
  <si>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</si>
  <si>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</si>
  <si>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</si>
  <si>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</si>
  <si>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</si>
  <si>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</si>
  <si>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</si>
  <si>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</si>
  <si>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</si>
  <si>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</si>
  <si>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</si>
  <si>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</si>
  <si>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</si>
  <si>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</si>
  <si>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</si>
  <si>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</si>
  <si>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</si>
  <si>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</si>
  <si>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</si>
  <si>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</si>
  <si>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</si>
  <si>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</si>
  <si>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</si>
  <si>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</si>
  <si>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</si>
  <si>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</si>
  <si>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</si>
  <si>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</si>
  <si>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</si>
  <si>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</si>
  <si>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</si>
  <si>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</si>
  <si>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</si>
  <si>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</si>
  <si>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</si>
  <si>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</si>
  <si>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</si>
  <si>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</si>
  <si>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</si>
  <si>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</si>
  <si>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</si>
  <si>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</si>
  <si>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</si>
  <si>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</si>
  <si>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</si>
  <si>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</si>
  <si>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</si>
  <si>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</si>
  <si>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</si>
  <si>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</si>
  <si>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</si>
  <si>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</si>
  <si>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</si>
  <si>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</si>
  <si>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</si>
  <si>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</si>
  <si>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</si>
  <si>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</si>
  <si>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</si>
  <si>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</si>
  <si>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</si>
  <si>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</si>
  <si>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</si>
  <si>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</si>
  <si>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</si>
  <si>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</si>
  <si>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</si>
  <si>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</si>
  <si>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</si>
  <si>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</si>
  <si>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</si>
  <si>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</si>
  <si>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</si>
  <si>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</si>
  <si>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</si>
  <si>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</si>
  <si>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</si>
  <si>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</si>
  <si>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</si>
  <si>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</si>
  <si>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</si>
  <si>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</si>
  <si>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</si>
  <si>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</si>
  <si>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</si>
  <si>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</si>
  <si>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</si>
  <si>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</si>
  <si>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</si>
  <si>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</si>
  <si>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</si>
  <si>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</si>
  <si>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</si>
  <si>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</si>
  <si>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</si>
  <si>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</si>
  <si>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</si>
  <si>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</si>
  <si>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</si>
  <si>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</si>
  <si>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</si>
  <si>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</si>
  <si>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</si>
  <si>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</si>
  <si>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</si>
  <si>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</si>
  <si>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</si>
  <si>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</si>
  <si>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</si>
  <si>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</si>
  <si>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</si>
  <si>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</si>
  <si>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</si>
  <si>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</si>
  <si>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</si>
  <si>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</si>
  <si>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</si>
  <si>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</si>
  <si>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</si>
  <si>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</si>
  <si>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</si>
  <si>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</si>
  <si>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</si>
  <si>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</si>
  <si>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</si>
  <si>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</si>
  <si>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</si>
  <si>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</si>
  <si>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</si>
  <si>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</si>
  <si>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</si>
  <si>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</si>
  <si>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</si>
  <si>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</si>
  <si>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</si>
  <si>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</si>
  <si>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</si>
  <si>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</si>
  <si>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</si>
  <si>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</si>
  <si>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</si>
  <si>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</si>
  <si>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</si>
  <si>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</si>
  <si>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</si>
  <si>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</si>
  <si>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</si>
  <si>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</si>
  <si>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</si>
  <si>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</si>
  <si>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</si>
  <si>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</si>
  <si>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</si>
  <si>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</si>
  <si>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</si>
  <si>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</si>
  <si>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</si>
  <si>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</si>
  <si>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</si>
  <si>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</si>
  <si>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</si>
  <si>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</si>
  <si>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</si>
  <si>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</si>
  <si>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</si>
  <si>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</si>
  <si>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</si>
  <si>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</si>
  <si>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</si>
  <si>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</si>
  <si>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</si>
  <si>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</si>
  <si>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</si>
  <si>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</si>
  <si>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</si>
  <si>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</si>
  <si>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</si>
  <si>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</si>
  <si>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</si>
  <si>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</si>
  <si>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</si>
  <si>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</si>
  <si>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</si>
  <si>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</si>
  <si>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</si>
  <si>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</si>
  <si>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</si>
  <si>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</si>
  <si>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</si>
  <si>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</si>
  <si>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</si>
  <si>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</si>
  <si>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</si>
  <si>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</si>
  <si>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</si>
  <si>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</si>
  <si>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</si>
  <si>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</si>
  <si>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</si>
  <si>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</si>
  <si>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</si>
  <si>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</si>
  <si>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</si>
  <si>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</si>
  <si>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</si>
  <si>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</si>
  <si>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</si>
  <si>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</si>
  <si>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</si>
  <si>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</si>
  <si>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</si>
  <si>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</si>
  <si>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</si>
  <si>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</si>
  <si>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</si>
  <si>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</si>
  <si>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</si>
  <si>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</si>
  <si>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</si>
  <si>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</si>
  <si>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</si>
  <si>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</si>
  <si>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</si>
  <si>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</si>
  <si>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</si>
  <si>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</si>
  <si>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</si>
  <si>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</si>
  <si>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</si>
  <si>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</si>
  <si>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</si>
  <si>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</si>
  <si>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</si>
  <si>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</si>
  <si>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</si>
  <si>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</si>
  <si>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</si>
  <si>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</si>
  <si>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</si>
  <si>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</si>
  <si>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</si>
  <si>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</si>
  <si>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</si>
  <si>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</si>
  <si>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</si>
  <si>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</si>
  <si>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</si>
  <si>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</si>
  <si>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</si>
  <si>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</si>
  <si>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</si>
  <si>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</si>
  <si>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</si>
  <si>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</si>
  <si>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</si>
  <si>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</si>
  <si>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</si>
  <si>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</si>
  <si>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</si>
  <si>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</si>
  <si>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</si>
  <si>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</si>
  <si>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</si>
  <si>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</si>
  <si>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</si>
  <si>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</si>
  <si>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</si>
  <si>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</si>
  <si>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</si>
  <si>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</si>
  <si>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</si>
  <si>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</si>
  <si>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</si>
  <si>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</si>
  <si>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</si>
  <si>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</si>
  <si>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</si>
  <si>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</si>
  <si>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</si>
  <si>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</si>
  <si>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</si>
  <si>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</si>
  <si>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</si>
  <si>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</si>
  <si>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</si>
  <si>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</si>
  <si>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</si>
  <si>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</si>
  <si>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</si>
  <si>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</si>
  <si>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</si>
  <si>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</si>
  <si>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</si>
  <si>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</si>
  <si>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</si>
  <si>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</si>
  <si>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</si>
  <si>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</si>
  <si>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</si>
  <si>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</si>
  <si>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</si>
  <si>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</si>
  <si>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</si>
  <si>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</si>
  <si>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</si>
  <si>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</si>
  <si>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</si>
  <si>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</si>
  <si>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</si>
  <si>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</si>
  <si>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</si>
  <si>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</si>
  <si>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</si>
  <si>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</si>
  <si>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</si>
  <si>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</si>
  <si>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</si>
  <si>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</si>
  <si>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</si>
  <si>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</si>
  <si>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</si>
  <si>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</si>
  <si>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</si>
  <si>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</si>
  <si>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</si>
  <si>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</si>
  <si>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</si>
  <si>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</si>
  <si>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</si>
  <si>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</si>
  <si>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</si>
  <si>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</si>
  <si>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</si>
  <si>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</si>
  <si>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</si>
  <si>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</si>
  <si>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</si>
  <si>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</si>
  <si>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</si>
  <si>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</si>
  <si>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</si>
  <si>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</si>
  <si>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</si>
  <si>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</si>
  <si>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</si>
  <si>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</si>
  <si>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</si>
  <si>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</si>
  <si>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</si>
  <si>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</si>
  <si>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</si>
  <si>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</si>
  <si>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</si>
  <si>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</si>
  <si>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</si>
  <si>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</si>
  <si>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</si>
  <si>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</si>
  <si>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</si>
  <si>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</si>
  <si>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</si>
  <si>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</si>
  <si>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</si>
  <si>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</si>
  <si>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</si>
  <si>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</si>
  <si>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</si>
  <si>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</si>
  <si>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</si>
  <si>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</si>
  <si>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</si>
  <si>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</si>
  <si>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</si>
  <si>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</si>
  <si>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</si>
  <si>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</si>
  <si>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</si>
  <si>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</si>
  <si>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</si>
  <si>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</si>
  <si>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</si>
  <si>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</si>
  <si>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</si>
  <si>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</si>
  <si>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</si>
  <si>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</si>
  <si>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</si>
  <si>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</si>
  <si>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</si>
  <si>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</si>
  <si>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</si>
  <si>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</si>
  <si>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</si>
  <si>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</si>
  <si>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</si>
  <si>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</si>
  <si>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</si>
  <si>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</si>
  <si>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</si>
  <si>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</si>
  <si>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</si>
  <si>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</si>
  <si>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</si>
  <si>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</si>
  <si>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</si>
  <si>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</si>
  <si>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</si>
  <si>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</si>
  <si>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</si>
  <si>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</si>
  <si>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</si>
  <si>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</si>
  <si>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</si>
  <si>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</si>
  <si>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</si>
  <si>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</si>
  <si>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</si>
  <si>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</si>
  <si>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</si>
  <si>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</si>
  <si>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</si>
  <si>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</si>
  <si>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</si>
  <si>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</si>
  <si>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</si>
  <si>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</si>
  <si>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</si>
  <si>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</si>
  <si>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</si>
  <si>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</si>
  <si>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</si>
  <si>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</si>
  <si>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</si>
  <si>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</si>
  <si>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</si>
  <si>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</si>
  <si>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</si>
  <si>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</si>
  <si>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</si>
  <si>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</si>
  <si>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</si>
  <si>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</si>
  <si>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</si>
  <si>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</si>
  <si>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</si>
  <si>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</si>
  <si>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</si>
  <si>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</si>
  <si>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</si>
  <si>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</si>
  <si>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</si>
  <si>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</si>
  <si>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</si>
  <si>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</si>
  <si>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</si>
  <si>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</si>
  <si>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</si>
  <si>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</si>
  <si>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</si>
  <si>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</si>
  <si>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</si>
  <si>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</si>
  <si>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</si>
  <si>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</si>
  <si>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</si>
  <si>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</si>
  <si>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</si>
  <si>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</si>
  <si>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</si>
  <si>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</si>
  <si>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</si>
  <si>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</si>
  <si>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</si>
  <si>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</si>
  <si>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</si>
  <si>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</si>
  <si>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</si>
  <si>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</si>
  <si>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</si>
  <si>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</si>
  <si>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</si>
  <si>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</si>
  <si>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</si>
  <si>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</si>
  <si>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</si>
  <si>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</si>
  <si>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</si>
  <si>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</si>
  <si>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</si>
  <si>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</si>
  <si>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</si>
  <si>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</si>
  <si>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</si>
  <si>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</si>
  <si>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</si>
  <si>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</si>
  <si>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</si>
  <si>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</si>
  <si>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</si>
  <si>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</si>
  <si>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</si>
  <si>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</si>
  <si>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</si>
  <si>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</si>
  <si>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</si>
  <si>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</si>
  <si>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</si>
  <si>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</si>
  <si>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</si>
  <si>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</si>
  <si>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</si>
  <si>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</si>
  <si>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</si>
  <si>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</si>
  <si>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</si>
  <si>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</si>
  <si>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</si>
  <si>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</si>
  <si>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</si>
  <si>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</si>
  <si>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</si>
  <si>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</si>
  <si>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</si>
  <si>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</si>
  <si>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</si>
  <si>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</si>
  <si>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</si>
  <si>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</si>
  <si>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</si>
  <si>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</si>
  <si>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</si>
  <si>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</si>
  <si>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</si>
  <si>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</si>
  <si>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</si>
  <si>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</si>
  <si>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</si>
  <si>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</si>
  <si>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</si>
  <si>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</si>
  <si>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</si>
  <si>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</si>
  <si>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</si>
  <si>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</si>
  <si>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</si>
  <si>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</si>
  <si>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</si>
  <si>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</si>
  <si>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</si>
  <si>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</si>
  <si>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</si>
  <si>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</si>
  <si>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</si>
  <si>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</si>
  <si>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</si>
  <si>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</si>
  <si>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</si>
  <si>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</si>
  <si>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</si>
  <si>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</si>
  <si>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</si>
  <si>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</si>
  <si>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</si>
  <si>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</si>
  <si>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</si>
  <si>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</si>
  <si>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</si>
  <si>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</si>
  <si>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</si>
  <si>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</si>
  <si>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</si>
  <si>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</si>
  <si>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</si>
  <si>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</si>
  <si>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</si>
  <si>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</si>
  <si>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</si>
  <si>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</si>
  <si>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</si>
  <si>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</si>
  <si>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</si>
  <si>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</si>
  <si>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</si>
  <si>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</si>
  <si>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</si>
  <si>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</si>
  <si>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</si>
  <si>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</si>
  <si>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</si>
  <si>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</si>
  <si>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</si>
  <si>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</si>
  <si>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</si>
  <si>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</si>
  <si>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</si>
  <si>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</si>
  <si>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</si>
  <si>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</si>
  <si>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</si>
  <si>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</si>
  <si>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</si>
  <si>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</si>
  <si>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</si>
  <si>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</si>
  <si>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</si>
  <si>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</si>
  <si>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</si>
  <si>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</si>
  <si>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</si>
  <si>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</si>
  <si>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</si>
  <si>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</si>
  <si>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</si>
  <si>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</si>
  <si>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</si>
  <si>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</si>
  <si>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</si>
  <si>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</si>
  <si>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</si>
  <si>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</si>
  <si>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</si>
  <si>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</si>
  <si>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</si>
  <si>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</si>
  <si>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</si>
  <si>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</si>
  <si>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</si>
  <si>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</si>
  <si>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</si>
  <si>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</si>
  <si>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</si>
  <si>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</si>
  <si>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</si>
  <si>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</si>
  <si>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</si>
  <si>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</si>
  <si>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</si>
  <si>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</si>
  <si>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</si>
  <si>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</si>
  <si>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</si>
  <si>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</si>
  <si>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</si>
  <si>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</si>
  <si>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</si>
  <si>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</si>
  <si>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</si>
  <si>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</si>
  <si>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</si>
  <si>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</si>
  <si>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</si>
  <si>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</si>
  <si>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</si>
  <si>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</si>
  <si>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</si>
  <si>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</si>
  <si>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</si>
  <si>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</si>
  <si>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</si>
  <si>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</si>
  <si>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</si>
  <si>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</si>
  <si>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</si>
  <si>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</si>
  <si>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</si>
  <si>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</si>
  <si>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</si>
  <si>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</si>
  <si>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</si>
  <si>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</si>
  <si>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</si>
  <si>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</si>
  <si>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</si>
  <si>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</si>
  <si>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</si>
  <si>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</si>
  <si>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</si>
  <si>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</si>
  <si>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</si>
  <si>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</si>
  <si>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</si>
  <si>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</si>
  <si>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</si>
  <si>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</si>
  <si>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</si>
  <si>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</si>
  <si>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</si>
  <si>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</si>
  <si>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</si>
  <si>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</si>
  <si>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</si>
  <si>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</si>
  <si>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</si>
  <si>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</si>
  <si>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</si>
  <si>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</si>
  <si>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</si>
  <si>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</si>
  <si>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</si>
  <si>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</si>
  <si>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</si>
  <si>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</si>
  <si>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</si>
  <si>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</si>
  <si>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</si>
  <si>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</si>
  <si>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</si>
  <si>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</si>
  <si>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</si>
  <si>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</si>
  <si>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</si>
  <si>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</si>
  <si>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</si>
  <si>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</si>
  <si>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</si>
  <si>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</si>
  <si>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</si>
  <si>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</si>
  <si>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</si>
  <si>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</si>
  <si>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</si>
  <si>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</si>
  <si>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</si>
  <si>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</si>
  <si>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</si>
  <si>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</si>
  <si>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</si>
  <si>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</si>
  <si>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</si>
  <si>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</si>
  <si>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</si>
  <si>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</si>
  <si>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</si>
  <si>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</si>
  <si>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</si>
  <si>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</si>
  <si>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</si>
  <si>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</si>
  <si>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</si>
  <si>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</si>
  <si>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</si>
  <si>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</si>
  <si>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</si>
  <si>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</si>
  <si>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</si>
  <si>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</si>
  <si>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</si>
  <si>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</si>
  <si>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</si>
  <si>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</si>
  <si>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</si>
  <si>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</si>
  <si>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</si>
  <si>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</si>
  <si>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</si>
  <si>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</si>
  <si>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</si>
  <si>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</si>
  <si>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</si>
  <si>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</si>
  <si>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</si>
  <si>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</si>
  <si>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</si>
  <si>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</si>
  <si>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</si>
  <si>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</si>
  <si>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</si>
  <si>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</si>
  <si>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</si>
  <si>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</si>
  <si>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</si>
  <si>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</si>
  <si>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</si>
  <si>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</si>
  <si>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</si>
  <si>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</si>
  <si>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</si>
  <si>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</si>
  <si>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</si>
  <si>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</si>
  <si>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</si>
  <si>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</si>
  <si>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</si>
  <si>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</si>
  <si>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</si>
  <si>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</si>
  <si>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</si>
  <si>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</si>
  <si>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</si>
  <si>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</si>
  <si>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</si>
  <si>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</si>
  <si>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</si>
  <si>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</si>
  <si>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</si>
  <si>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</si>
  <si>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</si>
  <si>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</si>
  <si>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</si>
  <si>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</si>
  <si>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</si>
  <si>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</si>
  <si>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</si>
  <si>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</si>
  <si>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</si>
  <si>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</si>
  <si>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</si>
  <si>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</si>
  <si>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</si>
  <si>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</si>
  <si>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</si>
  <si>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</si>
  <si>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</si>
  <si>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</si>
  <si>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</si>
  <si>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</si>
  <si>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</si>
  <si>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</si>
  <si>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</si>
  <si>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</si>
  <si>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</si>
  <si>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</si>
  <si>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</si>
  <si>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</si>
  <si>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</si>
  <si>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</si>
  <si>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</si>
  <si>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</si>
  <si>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</si>
  <si>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</si>
  <si>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</si>
  <si>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</si>
  <si>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</si>
  <si>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</si>
  <si>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</si>
  <si>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</si>
  <si>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</si>
  <si>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</si>
  <si>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</si>
  <si>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</si>
  <si>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</si>
  <si>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</si>
  <si>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</si>
  <si>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</si>
  <si>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</si>
  <si>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</si>
  <si>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</si>
  <si>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</si>
  <si>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</si>
  <si>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</si>
  <si>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</si>
  <si>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</si>
  <si>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</si>
  <si>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</si>
  <si>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</si>
  <si>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</si>
  <si>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</si>
  <si>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</si>
  <si>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</si>
  <si>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</si>
  <si>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</si>
  <si>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</si>
  <si>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</si>
  <si>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</si>
  <si>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</si>
  <si>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</si>
  <si>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</si>
  <si>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</si>
  <si>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</si>
  <si>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</si>
  <si>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</si>
  <si>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</si>
  <si>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</si>
  <si>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</si>
  <si>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</si>
  <si>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</si>
  <si>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</si>
  <si>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</si>
  <si>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</si>
  <si>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</si>
  <si>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</si>
  <si>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</si>
  <si>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</si>
  <si>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</si>
  <si>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</si>
  <si>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</si>
  <si>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</si>
  <si>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</si>
  <si>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</si>
  <si>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</si>
  <si>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</si>
  <si>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</si>
  <si>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</si>
  <si>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</si>
  <si>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</si>
  <si>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</si>
  <si>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</si>
  <si>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</si>
  <si>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</si>
  <si>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</si>
  <si>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</si>
  <si>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</si>
  <si>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</si>
  <si>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</si>
  <si>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</si>
  <si>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</si>
  <si>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</si>
  <si>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</si>
  <si>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</si>
  <si>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</si>
  <si>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</si>
  <si>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</si>
  <si>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</si>
  <si>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</si>
  <si>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</si>
  <si>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</si>
  <si>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</si>
  <si>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</si>
  <si>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</si>
  <si>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</si>
  <si>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</si>
  <si>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</si>
  <si>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</si>
  <si>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</si>
  <si>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</si>
  <si>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</si>
  <si>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</si>
  <si>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</si>
  <si>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</si>
  <si>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</si>
  <si>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</si>
  <si>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</si>
  <si>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</si>
  <si>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</si>
  <si>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</si>
  <si>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</si>
  <si>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</si>
  <si>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</si>
  <si>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</si>
  <si>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</si>
  <si>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</si>
  <si>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</si>
  <si>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</si>
  <si>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</si>
  <si>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</si>
  <si>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</si>
  <si>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</si>
  <si>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</si>
  <si>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</si>
  <si>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</si>
  <si>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</si>
  <si>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</si>
  <si>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</si>
  <si>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</si>
  <si>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</si>
  <si>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</si>
  <si>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</si>
  <si>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</si>
  <si>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</si>
  <si>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</si>
  <si>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</si>
  <si>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</si>
  <si>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</si>
  <si>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</si>
  <si>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</si>
  <si>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</si>
  <si>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</si>
  <si>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</si>
  <si>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</si>
  <si>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</si>
  <si>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</si>
  <si>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</si>
  <si>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</si>
  <si>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</si>
  <si>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</si>
  <si>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</si>
  <si>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</si>
  <si>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</si>
  <si>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</si>
  <si>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</si>
  <si>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</si>
  <si>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</si>
  <si>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</si>
  <si>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</si>
  <si>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</si>
  <si>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</si>
  <si>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</si>
  <si>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</si>
  <si>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</si>
  <si>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</si>
  <si>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</si>
  <si>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</si>
  <si>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</si>
  <si>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</si>
  <si>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</si>
  <si>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</si>
  <si>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</si>
  <si>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</si>
  <si>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</si>
  <si>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</si>
  <si>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</si>
  <si>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</si>
  <si>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</si>
  <si>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</si>
  <si>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</si>
  <si>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</si>
  <si>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</si>
  <si>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</si>
  <si>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</si>
  <si>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</si>
  <si>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</si>
  <si>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</si>
  <si>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</si>
  <si>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</si>
  <si>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</si>
  <si>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</si>
  <si>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</si>
  <si>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</si>
  <si>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</si>
  <si>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</si>
  <si>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</si>
  <si>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</si>
  <si>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</si>
  <si>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</si>
  <si>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</si>
  <si>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</si>
  <si>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</si>
  <si>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</si>
  <si>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</si>
  <si>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</si>
  <si>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</si>
  <si>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</si>
  <si>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</si>
  <si>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</si>
  <si>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</si>
  <si>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</si>
  <si>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</si>
  <si>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</si>
  <si>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</si>
  <si>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</si>
  <si>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</si>
  <si>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</si>
  <si>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</si>
  <si>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</si>
  <si>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</si>
  <si>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</si>
  <si>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</si>
  <si>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</si>
  <si>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</si>
  <si>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</si>
  <si>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</si>
  <si>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</si>
  <si>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</si>
  <si>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</si>
  <si>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</si>
  <si>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</si>
  <si>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</si>
  <si>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</si>
  <si>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</si>
  <si>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</si>
  <si>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</si>
  <si>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</si>
  <si>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</si>
  <si>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</si>
  <si>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</si>
  <si>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</si>
  <si>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</si>
  <si>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</si>
  <si>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</si>
  <si>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</si>
  <si>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</si>
  <si>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</si>
  <si>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</si>
  <si>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</si>
  <si>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</si>
  <si>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</si>
  <si>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</si>
  <si>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</si>
  <si>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</si>
  <si>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</si>
  <si>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</si>
  <si>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</si>
  <si>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</si>
  <si>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</si>
  <si>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</si>
  <si>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</si>
  <si>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</si>
  <si>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</si>
  <si>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</si>
  <si>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</si>
  <si>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</si>
  <si>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</si>
  <si>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</si>
  <si>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</si>
  <si>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</si>
  <si>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</si>
  <si>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</si>
  <si>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</si>
  <si>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</si>
  <si>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</si>
  <si>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</si>
  <si>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</si>
  <si>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</si>
  <si>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</si>
  <si>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</si>
  <si>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</si>
  <si>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</si>
  <si>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</si>
  <si>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</si>
  <si>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</si>
  <si>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</si>
  <si>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</si>
  <si>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</si>
  <si>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</si>
  <si>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</si>
  <si>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</si>
  <si>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</si>
  <si>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</si>
  <si>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</si>
  <si>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</si>
  <si>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</si>
  <si>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</si>
  <si>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</si>
  <si>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</si>
  <si>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</si>
  <si>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</si>
  <si>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</si>
  <si>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</si>
  <si>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</si>
  <si>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</si>
  <si>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</si>
  <si>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</si>
  <si>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</si>
  <si>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</si>
  <si>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</si>
  <si>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</si>
  <si>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</si>
  <si>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</si>
  <si>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</si>
  <si>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</si>
  <si>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</si>
  <si>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</si>
  <si>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</si>
  <si>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</si>
  <si>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</si>
  <si>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</si>
  <si>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</si>
  <si>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</si>
  <si>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</si>
  <si>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</si>
  <si>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</si>
  <si>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</si>
  <si>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</si>
  <si>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</si>
  <si>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</si>
  <si>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</si>
  <si>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</si>
  <si>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</si>
  <si>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</si>
  <si>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</si>
  <si>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</si>
  <si>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</si>
  <si>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</si>
  <si>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</si>
  <si>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</si>
  <si>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</si>
  <si>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</si>
  <si>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</si>
  <si>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</si>
  <si>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</si>
  <si>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</si>
  <si>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</si>
  <si>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</si>
  <si>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</si>
  <si>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</si>
  <si>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</si>
  <si>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</si>
  <si>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</si>
  <si>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</si>
  <si>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</si>
  <si>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</si>
  <si>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</si>
  <si>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</si>
  <si>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</si>
  <si>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</si>
  <si>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</si>
  <si>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</si>
  <si>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</si>
  <si>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</si>
  <si>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</si>
  <si>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</si>
  <si>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</si>
  <si>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</si>
  <si>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</si>
  <si>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</si>
  <si>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</si>
  <si>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</si>
  <si>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</si>
  <si>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</si>
  <si>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</si>
  <si>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</si>
  <si>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</si>
  <si>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</si>
  <si>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</si>
  <si>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</si>
  <si>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</si>
  <si>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</si>
  <si>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</si>
  <si>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</si>
  <si>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</si>
  <si>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</si>
  <si>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</si>
  <si>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</si>
  <si>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</si>
  <si>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</si>
  <si>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</si>
  <si>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</si>
  <si>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</si>
  <si>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</si>
  <si>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</si>
  <si>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</si>
  <si>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</si>
  <si>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</si>
  <si>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</si>
  <si>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</si>
  <si>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</si>
  <si>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</si>
  <si>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</si>
  <si>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</si>
  <si>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</si>
  <si>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</si>
  <si>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</si>
  <si>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</si>
  <si>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</si>
  <si>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</si>
  <si>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</si>
  <si>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</si>
  <si>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</si>
  <si>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</si>
  <si>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</si>
  <si>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</si>
  <si>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</si>
  <si>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</si>
  <si>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</si>
  <si>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</si>
  <si>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</si>
  <si>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</si>
  <si>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</si>
  <si>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</si>
  <si>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</si>
  <si>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</si>
  <si>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</si>
  <si>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</si>
  <si>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</si>
  <si>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</si>
  <si>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</si>
  <si>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</si>
  <si>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</si>
  <si>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</si>
  <si>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</si>
  <si>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</si>
  <si>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</si>
  <si>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</si>
  <si>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</si>
  <si>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</si>
  <si>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</si>
  <si>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</si>
  <si>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</si>
  <si>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</si>
  <si>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</si>
  <si>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</si>
  <si>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</si>
  <si>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</si>
  <si>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</si>
  <si>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</si>
  <si>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</si>
  <si>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</si>
  <si>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</si>
  <si>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</si>
  <si>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</si>
  <si>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</si>
  <si>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</si>
  <si>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</si>
  <si>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</si>
  <si>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</si>
  <si>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</si>
  <si>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</si>
  <si>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</si>
  <si>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</si>
  <si>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</si>
  <si>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</si>
  <si>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</si>
  <si>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</si>
  <si>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</si>
  <si>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</si>
  <si>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</si>
  <si>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</si>
  <si>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</si>
  <si>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</si>
  <si>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</si>
  <si>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</si>
  <si>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</si>
  <si>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</si>
  <si>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</si>
  <si>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</si>
  <si>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</si>
  <si>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</si>
  <si>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</si>
  <si>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</si>
  <si>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</si>
  <si>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</si>
  <si>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</si>
  <si>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</si>
  <si>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</si>
  <si>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</si>
  <si>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</si>
  <si>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</si>
  <si>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</si>
  <si>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</si>
  <si>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</si>
  <si>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</si>
  <si>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</si>
  <si>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</si>
  <si>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</si>
  <si>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</si>
  <si>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</si>
  <si>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</si>
  <si>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</si>
  <si>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</si>
  <si>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</si>
  <si>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</si>
  <si>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</si>
  <si>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</si>
  <si>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</si>
  <si>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</si>
  <si>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</si>
  <si>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</si>
  <si>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</si>
  <si>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</si>
  <si>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</si>
  <si>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</si>
  <si>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</si>
  <si>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</si>
  <si>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</si>
  <si>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</si>
  <si>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</si>
  <si>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</si>
  <si>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</si>
  <si>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</si>
  <si>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</si>
  <si>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</si>
  <si>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</si>
  <si>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</si>
  <si>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</si>
  <si>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</si>
  <si>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</si>
  <si>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</si>
  <si>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</si>
  <si>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</si>
  <si>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</si>
  <si>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</si>
  <si>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</si>
  <si>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</si>
  <si>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</si>
  <si>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</si>
  <si>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</si>
  <si>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</si>
  <si>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</si>
  <si>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</si>
  <si>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</si>
  <si>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</si>
  <si>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</si>
  <si>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</si>
  <si>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</si>
  <si>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</si>
  <si>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</si>
  <si>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</si>
  <si>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</si>
  <si>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</si>
  <si>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</si>
  <si>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</si>
  <si>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</si>
  <si>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</si>
  <si>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</si>
  <si>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</si>
  <si>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</si>
  <si>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</si>
  <si>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</si>
  <si>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</si>
  <si>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</si>
  <si>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</si>
  <si>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</si>
  <si>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</si>
  <si>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</si>
  <si>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</si>
  <si>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</si>
  <si>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</si>
  <si>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</si>
  <si>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</si>
  <si>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</si>
  <si>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</si>
  <si>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</si>
  <si>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</si>
  <si>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</si>
  <si>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</si>
  <si>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</si>
  <si>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</si>
  <si>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</si>
  <si>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</si>
  <si>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</si>
  <si>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</si>
  <si>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</si>
  <si>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</si>
  <si>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</si>
  <si>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</si>
  <si>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</si>
  <si>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</si>
  <si>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</si>
  <si>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</si>
  <si>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</si>
  <si>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</si>
  <si>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</si>
  <si>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</si>
  <si>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</si>
  <si>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</si>
  <si>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</si>
  <si>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</si>
  <si>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</si>
  <si>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</si>
  <si>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</si>
  <si>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</si>
  <si>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</si>
  <si>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</si>
  <si>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</si>
  <si>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</si>
  <si>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</si>
  <si>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</si>
  <si>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</si>
  <si>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</si>
  <si>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</si>
  <si>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</si>
  <si>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</si>
  <si>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</si>
  <si>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</si>
  <si>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</si>
  <si>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</si>
  <si>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</si>
  <si>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</si>
  <si>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</si>
  <si>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</si>
  <si>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</si>
  <si>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</si>
  <si>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</si>
  <si>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</si>
  <si>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</si>
  <si>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</si>
  <si>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</si>
  <si>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</si>
  <si>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</si>
  <si>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</si>
  <si>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</si>
  <si>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</si>
  <si>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</si>
  <si>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</si>
  <si>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</si>
  <si>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</si>
  <si>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</si>
  <si>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</si>
  <si>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</si>
  <si>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</si>
  <si>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</si>
  <si>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</si>
  <si>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</si>
  <si>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</si>
  <si>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</si>
  <si>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</si>
  <si>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</si>
  <si>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</si>
  <si>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</si>
  <si>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</si>
  <si>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</si>
  <si>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</si>
  <si>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</si>
  <si>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</si>
  <si>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</si>
  <si>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</si>
  <si>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</si>
  <si>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</si>
  <si>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</si>
  <si>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</si>
  <si>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</si>
  <si>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</si>
  <si>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</si>
  <si>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</si>
  <si>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</si>
  <si>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</si>
  <si>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</si>
  <si>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</si>
  <si>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</si>
  <si>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</si>
  <si>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</si>
  <si>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</si>
  <si>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</si>
  <si>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</si>
  <si>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</si>
  <si>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</si>
  <si>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</si>
  <si>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</si>
  <si>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</si>
  <si>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</si>
  <si>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</si>
  <si>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</si>
  <si>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</si>
  <si>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</si>
  <si>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</si>
  <si>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</si>
  <si>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</si>
  <si>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</si>
  <si>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</si>
  <si>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</si>
  <si>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</si>
  <si>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</si>
  <si>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</si>
  <si>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</si>
  <si>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</si>
  <si>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</si>
  <si>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</si>
  <si>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</si>
  <si>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</si>
  <si>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</si>
  <si>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</si>
  <si>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</si>
  <si>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</si>
  <si>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</si>
  <si>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</si>
  <si>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</si>
  <si>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</si>
  <si>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</si>
  <si>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</si>
  <si>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</si>
  <si>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</si>
  <si>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</si>
  <si>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</si>
  <si>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</si>
  <si>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</si>
  <si>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</si>
  <si>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</si>
  <si>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</si>
  <si>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</si>
  <si>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</si>
  <si>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</si>
  <si>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</si>
  <si>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</si>
  <si>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</si>
  <si>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</si>
  <si>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</si>
  <si>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</si>
  <si>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</si>
  <si>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</si>
  <si>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</si>
  <si>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</si>
  <si>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</si>
  <si>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</si>
  <si>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</si>
  <si>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</si>
  <si>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</si>
  <si>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</si>
  <si>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</si>
  <si>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</si>
  <si>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</si>
  <si>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</si>
  <si>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</si>
  <si>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</si>
  <si>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</si>
  <si>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</si>
  <si>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</si>
  <si>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</si>
  <si>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</si>
  <si>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</si>
  <si>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</si>
  <si>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</si>
  <si>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</si>
  <si>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</si>
  <si>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</si>
  <si>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</si>
  <si>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</si>
  <si>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</si>
  <si>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</si>
  <si>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</si>
  <si>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</si>
  <si>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</si>
  <si>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</si>
  <si>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</si>
  <si>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</si>
  <si>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</si>
  <si>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</si>
  <si>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</si>
  <si>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</si>
  <si>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</si>
  <si>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</si>
  <si>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</si>
  <si>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</si>
  <si>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</si>
  <si>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</si>
  <si>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</si>
  <si>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</si>
  <si>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</si>
  <si>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</si>
  <si>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</si>
  <si>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</si>
  <si>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</si>
  <si>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</si>
  <si>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</si>
  <si>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</si>
  <si>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</si>
  <si>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</si>
  <si>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</si>
  <si>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</si>
  <si>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</si>
  <si>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</si>
  <si>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</si>
  <si>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</si>
  <si>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</si>
  <si>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</si>
  <si>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</si>
  <si>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</si>
  <si>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</si>
  <si>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</si>
  <si>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</si>
  <si>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</si>
  <si>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</si>
  <si>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</si>
  <si>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</si>
  <si>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</si>
  <si>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</si>
  <si>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</si>
  <si>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</si>
  <si>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</si>
  <si>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</si>
  <si>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</si>
  <si>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</si>
  <si>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</si>
  <si>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</si>
  <si>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</si>
  <si>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</si>
  <si>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</si>
  <si>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</si>
  <si>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</si>
  <si>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</si>
  <si>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</si>
  <si>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</si>
  <si>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</si>
  <si>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</si>
  <si>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</si>
  <si>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</si>
  <si>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</si>
  <si>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</si>
  <si>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</si>
  <si>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</si>
  <si>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</si>
  <si>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</si>
  <si>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</si>
  <si>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</si>
  <si>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</si>
  <si>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</si>
  <si>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</si>
  <si>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</si>
  <si>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</si>
  <si>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</si>
  <si>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</si>
  <si>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</si>
  <si>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</si>
  <si>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</si>
  <si>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</si>
  <si>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</si>
  <si>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</si>
  <si>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</si>
  <si>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</si>
  <si>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</si>
  <si>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</si>
  <si>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</si>
  <si>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</si>
  <si>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</si>
  <si>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</si>
  <si>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</si>
  <si>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</si>
  <si>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</si>
  <si>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</si>
  <si>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</si>
  <si>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</si>
  <si>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</si>
  <si>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</si>
  <si>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</si>
  <si>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</si>
  <si>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</si>
  <si>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</si>
  <si>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</si>
  <si>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</si>
  <si>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</si>
  <si>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</si>
  <si>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</si>
  <si>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</si>
  <si>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</si>
  <si>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</si>
  <si>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</si>
  <si>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</si>
  <si>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</si>
  <si>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</si>
  <si>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</si>
  <si>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</si>
  <si>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</si>
  <si>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</si>
  <si>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</si>
  <si>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</si>
  <si>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</si>
  <si>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</si>
  <si>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</si>
  <si>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</si>
  <si>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</si>
  <si>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</si>
  <si>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</si>
  <si>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</si>
  <si>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</si>
  <si>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</si>
  <si>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</si>
  <si>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</si>
  <si>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</si>
  <si>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</si>
  <si>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</si>
  <si>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</si>
  <si>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</si>
  <si>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</si>
  <si>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</si>
  <si>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</si>
  <si>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</si>
  <si>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</si>
  <si>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</si>
  <si>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</si>
  <si>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</si>
  <si>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</si>
  <si>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</si>
  <si>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</si>
  <si>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</si>
  <si>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</si>
  <si>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</si>
  <si>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</si>
  <si>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</si>
  <si>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</si>
  <si>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</si>
  <si>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</si>
  <si>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</si>
  <si>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</si>
  <si>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</si>
  <si>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</si>
  <si>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</si>
  <si>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</si>
  <si>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</si>
  <si>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</si>
  <si>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</si>
  <si>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</si>
  <si>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</si>
  <si>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</si>
  <si>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</si>
  <si>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</si>
  <si>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</si>
  <si>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</si>
  <si>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</si>
  <si>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</si>
  <si>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</si>
  <si>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</si>
  <si>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</si>
  <si>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</si>
  <si>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</si>
  <si>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</si>
  <si>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</si>
  <si>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</si>
  <si>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</si>
  <si>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</si>
  <si>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</si>
  <si>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</si>
  <si>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</si>
  <si>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</si>
  <si>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</si>
  <si>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</si>
  <si>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</si>
  <si>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</si>
  <si>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</si>
  <si>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</si>
  <si>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</si>
  <si>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</si>
  <si>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</si>
  <si>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</si>
  <si>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</si>
  <si>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</si>
  <si>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</si>
  <si>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</si>
  <si>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l. OSNOVNA ŠKOLA ČAKOVEC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</si>
</sst>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6906257</v>
      </c>
      <c r="D2" s="6">
        <f>'PR-RAS'!E6</f>
        <v>8564987.7400000002</v>
      </c>
      <c r="E2" s="6">
        <v>0</v>
      </c>
      <c r="F2" s="6">
        <v>0</v>
      </c>
      <c r="G2" s="7">
        <f t="shared" ref="G2:G983" si="0">(B2/1000)*(C2*1+D2*2)</f>
        <v>24036.232480000002</v>
      </c>
      <c r="H2" s="7">
        <f t="shared" ref="H2:H1479" si="1">ABS(C2-ROUND(C2,0))+ABS(D2-ROUND(D2,0))</f>
        <v>0.25999999977648258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5938649</v>
      </c>
      <c r="D46" s="1">
        <f>'PR-RAS'!E50</f>
        <v>7019382.2300000004</v>
      </c>
      <c r="E46" s="1">
        <v>0</v>
      </c>
      <c r="F46" s="1">
        <v>0</v>
      </c>
      <c r="G46" s="2">
        <f t="shared" si="0"/>
        <v>898983.60569999996</v>
      </c>
      <c r="H46" s="2">
        <f t="shared" si="1"/>
        <v>0.23000000044703484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19639.349999999999</v>
      </c>
      <c r="E55" s="1">
        <v>0</v>
      </c>
      <c r="F55" s="1">
        <v>0</v>
      </c>
      <c r="G55" s="2">
        <f t="shared" si="0"/>
        <v>2121.0497999999998</v>
      </c>
      <c r="H55" s="2">
        <f t="shared" si="1"/>
        <v>0.34999999999854481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19639.349999999999</v>
      </c>
      <c r="E56" s="1">
        <v>0</v>
      </c>
      <c r="F56" s="1">
        <v>0</v>
      </c>
      <c r="G56" s="2">
        <f t="shared" si="0"/>
        <v>2160.3285000000001</v>
      </c>
      <c r="H56" s="2">
        <f t="shared" si="1"/>
        <v>0.34999999999854481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5723579</v>
      </c>
      <c r="D64" s="1">
        <f>'PR-RAS'!E68</f>
        <v>6442820.7300000004</v>
      </c>
      <c r="E64" s="1">
        <v>0</v>
      </c>
      <c r="F64" s="1">
        <v>0</v>
      </c>
      <c r="G64" s="2">
        <f t="shared" si="0"/>
        <v>1172380.88898</v>
      </c>
      <c r="H64" s="2">
        <f t="shared" si="1"/>
        <v>0.26999999955296516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5723579</v>
      </c>
      <c r="D65" s="1">
        <f>'PR-RAS'!E69</f>
        <v>6442820.7300000004</v>
      </c>
      <c r="E65" s="1">
        <v>0</v>
      </c>
      <c r="F65" s="1">
        <v>0</v>
      </c>
      <c r="G65" s="2">
        <f t="shared" si="0"/>
        <v>1190990.10944</v>
      </c>
      <c r="H65" s="2">
        <f t="shared" si="1"/>
        <v>0.26999999955296516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215070</v>
      </c>
      <c r="D70" s="1">
        <f>'PR-RAS'!E74</f>
        <v>492311.16</v>
      </c>
      <c r="E70" s="1">
        <v>0</v>
      </c>
      <c r="F70" s="1">
        <v>0</v>
      </c>
      <c r="G70" s="2">
        <f t="shared" si="0"/>
        <v>82778.770080000002</v>
      </c>
      <c r="H70" s="2">
        <f t="shared" si="1"/>
        <v>0.15999999997438863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215070</v>
      </c>
      <c r="D71" s="1">
        <f>'PR-RAS'!E75</f>
        <v>492311.16</v>
      </c>
      <c r="E71" s="1">
        <v>0</v>
      </c>
      <c r="F71" s="1">
        <v>0</v>
      </c>
      <c r="G71" s="2">
        <f t="shared" si="0"/>
        <v>83978.462399999989</v>
      </c>
      <c r="H71" s="2">
        <f t="shared" si="1"/>
        <v>0.15999999997438863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64610.99</v>
      </c>
      <c r="E73" s="1">
        <v>0</v>
      </c>
      <c r="F73" s="1">
        <v>0</v>
      </c>
      <c r="G73" s="2">
        <f t="shared" si="0"/>
        <v>9303.9825599999986</v>
      </c>
      <c r="H73" s="2">
        <f t="shared" si="1"/>
        <v>1.0000000002037268E-2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64610.99</v>
      </c>
      <c r="E74" s="1">
        <v>0</v>
      </c>
      <c r="F74" s="1">
        <v>0</v>
      </c>
      <c r="G74" s="2">
        <f t="shared" si="0"/>
        <v>9433.2045399999988</v>
      </c>
      <c r="H74" s="2">
        <f t="shared" si="1"/>
        <v>1.0000000002037268E-2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v>
      </c>
      <c r="D78" s="1">
        <f>'PR-RAS'!E82</f>
        <v>6.35</v>
      </c>
      <c r="E78" s="1">
        <v>0</v>
      </c>
      <c r="F78" s="1">
        <v>0</v>
      </c>
      <c r="G78" s="2">
        <f t="shared" si="0"/>
        <v>1.6708999999999998</v>
      </c>
      <c r="H78" s="2">
        <f t="shared" si="1"/>
        <v>0.34999999999999964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v>
      </c>
      <c r="D79" s="1">
        <f>'PR-RAS'!E83</f>
        <v>6.35</v>
      </c>
      <c r="E79" s="1">
        <v>0</v>
      </c>
      <c r="F79" s="1">
        <v>0</v>
      </c>
      <c r="G79" s="2">
        <f t="shared" si="0"/>
        <v>1.6925999999999999</v>
      </c>
      <c r="H79" s="2">
        <f t="shared" si="1"/>
        <v>0.34999999999999964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6.35</v>
      </c>
      <c r="E81" s="1">
        <v>0</v>
      </c>
      <c r="F81" s="1">
        <v>0</v>
      </c>
      <c r="G81" s="2">
        <f t="shared" si="0"/>
        <v>1.736</v>
      </c>
      <c r="H81" s="2">
        <f t="shared" si="1"/>
        <v>0.34999999999999964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273123</v>
      </c>
      <c r="D102" s="1">
        <f>'PR-RAS'!E106</f>
        <v>494246.75</v>
      </c>
      <c r="E102" s="1">
        <v>0</v>
      </c>
      <c r="F102" s="1">
        <v>0</v>
      </c>
      <c r="G102" s="2">
        <f t="shared" si="0"/>
        <v>127423.26650000001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273123</v>
      </c>
      <c r="D108" s="1">
        <f>'PR-RAS'!E112</f>
        <v>494246.75</v>
      </c>
      <c r="E108" s="1">
        <v>0</v>
      </c>
      <c r="F108" s="1">
        <v>0</v>
      </c>
      <c r="G108" s="2">
        <f t="shared" si="0"/>
        <v>134992.96549999999</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273123</v>
      </c>
      <c r="D113" s="1">
        <f>'PR-RAS'!E117</f>
        <v>494246.75</v>
      </c>
      <c r="E113" s="1">
        <v>0</v>
      </c>
      <c r="F113" s="1">
        <v>0</v>
      </c>
      <c r="G113" s="2">
        <f t="shared" si="0"/>
        <v>141301.04800000001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22769</v>
      </c>
      <c r="D120" s="1">
        <f>'PR-RAS'!E124</f>
        <v>57785</v>
      </c>
      <c r="E120" s="1">
        <v>0</v>
      </c>
      <c r="F120" s="1">
        <v>0</v>
      </c>
      <c r="G120" s="2">
        <f t="shared" si="0"/>
        <v>16462.341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14769</v>
      </c>
      <c r="D121" s="1">
        <f>'PR-RAS'!E125</f>
        <v>56400</v>
      </c>
      <c r="E121" s="1">
        <v>0</v>
      </c>
      <c r="F121" s="1">
        <v>0</v>
      </c>
      <c r="G121" s="2">
        <f t="shared" si="0"/>
        <v>15308.279999999999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14769</v>
      </c>
      <c r="D123" s="1">
        <f>'PR-RAS'!E127</f>
        <v>56400</v>
      </c>
      <c r="E123" s="1">
        <v>0</v>
      </c>
      <c r="F123" s="1">
        <v>0</v>
      </c>
      <c r="G123" s="2">
        <f t="shared" si="0"/>
        <v>15563.418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8000</v>
      </c>
      <c r="D124" s="1">
        <f>'PR-RAS'!E128</f>
        <v>1385</v>
      </c>
      <c r="E124" s="1">
        <v>0</v>
      </c>
      <c r="F124" s="1">
        <v>0</v>
      </c>
      <c r="G124" s="2">
        <f t="shared" si="0"/>
        <v>1324.71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8000</v>
      </c>
      <c r="D125" s="1">
        <f>'PR-RAS'!E129</f>
        <v>1385</v>
      </c>
      <c r="E125" s="1">
        <v>0</v>
      </c>
      <c r="F125" s="1">
        <v>0</v>
      </c>
      <c r="G125" s="2">
        <f t="shared" si="0"/>
        <v>1335.48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671707</v>
      </c>
      <c r="D129" s="1">
        <f>'PR-RAS'!E133</f>
        <v>993567.41</v>
      </c>
      <c r="E129" s="1">
        <v>0</v>
      </c>
      <c r="F129" s="1">
        <v>0</v>
      </c>
      <c r="G129" s="2">
        <f t="shared" si="0"/>
        <v>340331.75296000007</v>
      </c>
      <c r="H129" s="2">
        <f t="shared" si="1"/>
        <v>0.41000000003259629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671707</v>
      </c>
      <c r="D130" s="1">
        <f>'PR-RAS'!E134</f>
        <v>993567.41</v>
      </c>
      <c r="E130" s="1">
        <v>0</v>
      </c>
      <c r="F130" s="1">
        <v>0</v>
      </c>
      <c r="G130" s="2">
        <f t="shared" si="0"/>
        <v>342990.59478000004</v>
      </c>
      <c r="H130" s="2">
        <f t="shared" si="1"/>
        <v>0.41000000003259629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671707</v>
      </c>
      <c r="D131" s="1">
        <f>'PR-RAS'!E135</f>
        <v>993567.41</v>
      </c>
      <c r="E131" s="1">
        <v>0</v>
      </c>
      <c r="F131" s="1">
        <v>0</v>
      </c>
      <c r="G131" s="2">
        <f t="shared" si="0"/>
        <v>345649.43660000007</v>
      </c>
      <c r="H131" s="2">
        <f t="shared" si="1"/>
        <v>0.41000000003259629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6831592</v>
      </c>
      <c r="D147" s="1">
        <f>'PR-RAS'!E151</f>
        <v>8277565.9300000006</v>
      </c>
      <c r="E147" s="1">
        <v>0</v>
      </c>
      <c r="F147" s="1">
        <v>0</v>
      </c>
      <c r="G147" s="2">
        <f t="shared" si="0"/>
        <v>3414461.6835599998</v>
      </c>
      <c r="H147" s="2">
        <f t="shared" si="1"/>
        <v>6.9999999366700649E-2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5918799</v>
      </c>
      <c r="D148" s="1">
        <f>'PR-RAS'!E152</f>
        <v>6573436.9500000002</v>
      </c>
      <c r="E148" s="1">
        <v>0</v>
      </c>
      <c r="F148" s="1">
        <v>0</v>
      </c>
      <c r="G148" s="2">
        <f t="shared" si="0"/>
        <v>2802653.9162999997</v>
      </c>
      <c r="H148" s="2">
        <f t="shared" si="1"/>
        <v>4.9999999813735485E-2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4934620</v>
      </c>
      <c r="D149" s="1">
        <f>'PR-RAS'!E153</f>
        <v>5467936.0700000003</v>
      </c>
      <c r="E149" s="1">
        <v>0</v>
      </c>
      <c r="F149" s="1">
        <v>0</v>
      </c>
      <c r="G149" s="2">
        <f t="shared" si="0"/>
        <v>2348832.83672</v>
      </c>
      <c r="H149" s="2">
        <f t="shared" si="1"/>
        <v>7.0000000298023224E-2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4833514</v>
      </c>
      <c r="D150" s="1">
        <f>'PR-RAS'!E154</f>
        <v>5265534.95</v>
      </c>
      <c r="E150" s="1">
        <v>0</v>
      </c>
      <c r="F150" s="1">
        <v>0</v>
      </c>
      <c r="G150" s="2">
        <f t="shared" si="0"/>
        <v>2289323.0011</v>
      </c>
      <c r="H150" s="2">
        <f t="shared" si="1"/>
        <v>4.9999999813735485E-2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62492</v>
      </c>
      <c r="D152" s="1">
        <f>'PR-RAS'!E156</f>
        <v>165240.10999999999</v>
      </c>
      <c r="E152" s="1">
        <v>0</v>
      </c>
      <c r="F152" s="1">
        <v>0</v>
      </c>
      <c r="G152" s="2">
        <f t="shared" si="0"/>
        <v>59338.805219999995</v>
      </c>
      <c r="H152" s="2">
        <f t="shared" si="1"/>
        <v>0.10999999998603016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38614</v>
      </c>
      <c r="D153" s="1">
        <f>'PR-RAS'!E157</f>
        <v>37161.01</v>
      </c>
      <c r="E153" s="1">
        <v>0</v>
      </c>
      <c r="F153" s="1">
        <v>0</v>
      </c>
      <c r="G153" s="2">
        <f t="shared" si="0"/>
        <v>17166.27504</v>
      </c>
      <c r="H153" s="2">
        <f t="shared" si="1"/>
        <v>1.0000000002037268E-2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161154</v>
      </c>
      <c r="D154" s="1">
        <f>'PR-RAS'!E158</f>
        <v>199238.95</v>
      </c>
      <c r="E154" s="1">
        <v>0</v>
      </c>
      <c r="F154" s="1">
        <v>0</v>
      </c>
      <c r="G154" s="2">
        <f t="shared" si="0"/>
        <v>85623.680699999997</v>
      </c>
      <c r="H154" s="2">
        <f t="shared" si="1"/>
        <v>4.9999999988358468E-2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823025</v>
      </c>
      <c r="D155" s="1">
        <f>'PR-RAS'!E159</f>
        <v>906261.93</v>
      </c>
      <c r="E155" s="1">
        <v>0</v>
      </c>
      <c r="F155" s="1">
        <v>0</v>
      </c>
      <c r="G155" s="2">
        <f t="shared" si="0"/>
        <v>405874.52444000007</v>
      </c>
      <c r="H155" s="2">
        <f t="shared" si="1"/>
        <v>6.9999999948777258E-2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810275</v>
      </c>
      <c r="D157" s="1">
        <f>'PR-RAS'!E161</f>
        <v>904119.75</v>
      </c>
      <c r="E157" s="1">
        <v>0</v>
      </c>
      <c r="F157" s="1">
        <v>0</v>
      </c>
      <c r="G157" s="2">
        <f t="shared" si="0"/>
        <v>408488.26199999999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12750</v>
      </c>
      <c r="D158" s="1">
        <f>'PR-RAS'!E162</f>
        <v>2142.1799999999998</v>
      </c>
      <c r="E158" s="1">
        <v>0</v>
      </c>
      <c r="F158" s="1">
        <v>0</v>
      </c>
      <c r="G158" s="2">
        <f t="shared" si="0"/>
        <v>2674.3945200000003</v>
      </c>
      <c r="H158" s="2">
        <f t="shared" si="1"/>
        <v>0.17999999999983629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881401</v>
      </c>
      <c r="D159" s="1">
        <f>'PR-RAS'!E163</f>
        <v>1589208.94</v>
      </c>
      <c r="E159" s="1">
        <v>0</v>
      </c>
      <c r="F159" s="1">
        <v>0</v>
      </c>
      <c r="G159" s="2">
        <f t="shared" si="0"/>
        <v>641451.38303999999</v>
      </c>
      <c r="H159" s="2">
        <f t="shared" si="1"/>
        <v>6.0000000055879354E-2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165550</v>
      </c>
      <c r="D160" s="1">
        <f>'PR-RAS'!E164</f>
        <v>347222.04999999993</v>
      </c>
      <c r="E160" s="1">
        <v>0</v>
      </c>
      <c r="F160" s="1">
        <v>0</v>
      </c>
      <c r="G160" s="2">
        <f t="shared" si="0"/>
        <v>136739.06189999997</v>
      </c>
      <c r="H160" s="2">
        <f t="shared" si="1"/>
        <v>4.9999999930150807E-2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1992</v>
      </c>
      <c r="D161" s="1">
        <f>'PR-RAS'!E165</f>
        <v>131318.15</v>
      </c>
      <c r="E161" s="1">
        <v>0</v>
      </c>
      <c r="F161" s="1">
        <v>0</v>
      </c>
      <c r="G161" s="2">
        <f t="shared" si="0"/>
        <v>42340.527999999998</v>
      </c>
      <c r="H161" s="2">
        <f t="shared" si="1"/>
        <v>0.14999999999417923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159390</v>
      </c>
      <c r="D162" s="1">
        <f>'PR-RAS'!E166</f>
        <v>205722.05</v>
      </c>
      <c r="E162" s="1">
        <v>0</v>
      </c>
      <c r="F162" s="1">
        <v>0</v>
      </c>
      <c r="G162" s="2">
        <f t="shared" si="0"/>
        <v>91904.290099999998</v>
      </c>
      <c r="H162" s="2">
        <f t="shared" si="1"/>
        <v>4.9999999988358468E-2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650</v>
      </c>
      <c r="D163" s="1">
        <f>'PR-RAS'!E167</f>
        <v>2506.85</v>
      </c>
      <c r="E163" s="1">
        <v>0</v>
      </c>
      <c r="F163" s="1">
        <v>0</v>
      </c>
      <c r="G163" s="2">
        <f t="shared" si="0"/>
        <v>917.51940000000002</v>
      </c>
      <c r="H163" s="2">
        <f t="shared" si="1"/>
        <v>0.15000000000009095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3518</v>
      </c>
      <c r="D164" s="1">
        <f>'PR-RAS'!E168</f>
        <v>7675</v>
      </c>
      <c r="E164" s="1">
        <v>0</v>
      </c>
      <c r="F164" s="1">
        <v>0</v>
      </c>
      <c r="G164" s="2">
        <f t="shared" si="0"/>
        <v>3075.4839999999999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561860</v>
      </c>
      <c r="D165" s="1">
        <f>'PR-RAS'!E169</f>
        <v>805849.66</v>
      </c>
      <c r="E165" s="1">
        <v>0</v>
      </c>
      <c r="F165" s="1">
        <v>0</v>
      </c>
      <c r="G165" s="2">
        <f t="shared" si="0"/>
        <v>356463.72848000005</v>
      </c>
      <c r="H165" s="2">
        <f t="shared" si="1"/>
        <v>0.33999999996740371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70336</v>
      </c>
      <c r="D166" s="1">
        <f>'PR-RAS'!E170</f>
        <v>93320.22</v>
      </c>
      <c r="E166" s="1">
        <v>0</v>
      </c>
      <c r="F166" s="1">
        <v>0</v>
      </c>
      <c r="G166" s="2">
        <f t="shared" si="0"/>
        <v>42401.1126</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240777</v>
      </c>
      <c r="D167" s="1">
        <f>'PR-RAS'!E171</f>
        <v>392849.91999999998</v>
      </c>
      <c r="E167" s="1">
        <v>0</v>
      </c>
      <c r="F167" s="1">
        <v>0</v>
      </c>
      <c r="G167" s="2">
        <f t="shared" si="0"/>
        <v>170395.15544</v>
      </c>
      <c r="H167" s="2">
        <f t="shared" si="1"/>
        <v>8.0000000016298145E-2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171374</v>
      </c>
      <c r="D168" s="1">
        <f>'PR-RAS'!E172</f>
        <v>309069.34999999998</v>
      </c>
      <c r="E168" s="1">
        <v>0</v>
      </c>
      <c r="F168" s="1">
        <v>0</v>
      </c>
      <c r="G168" s="2">
        <f t="shared" si="0"/>
        <v>131848.62090000001</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6332</v>
      </c>
      <c r="D169" s="1">
        <f>'PR-RAS'!E173</f>
        <v>4925.17</v>
      </c>
      <c r="E169" s="1">
        <v>0</v>
      </c>
      <c r="F169" s="1">
        <v>0</v>
      </c>
      <c r="G169" s="2">
        <f t="shared" si="0"/>
        <v>2718.6331200000004</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73041</v>
      </c>
      <c r="D170" s="1">
        <f>'PR-RAS'!E174</f>
        <v>4776</v>
      </c>
      <c r="E170" s="1">
        <v>0</v>
      </c>
      <c r="F170" s="1">
        <v>0</v>
      </c>
      <c r="G170" s="2">
        <f t="shared" si="0"/>
        <v>13958.217000000001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909</v>
      </c>
      <c r="E172" s="1">
        <v>0</v>
      </c>
      <c r="F172" s="1">
        <v>0</v>
      </c>
      <c r="G172" s="2">
        <f t="shared" si="0"/>
        <v>310.87800000000004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138541</v>
      </c>
      <c r="D173" s="1">
        <f>'PR-RAS'!E177</f>
        <v>288436.07</v>
      </c>
      <c r="E173" s="1">
        <v>0</v>
      </c>
      <c r="F173" s="1">
        <v>0</v>
      </c>
      <c r="G173" s="2">
        <f t="shared" si="0"/>
        <v>123051.06008</v>
      </c>
      <c r="H173" s="2">
        <f t="shared" si="1"/>
        <v>7.0000000006984919E-2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24492</v>
      </c>
      <c r="D174" s="1">
        <f>'PR-RAS'!E178</f>
        <v>146495.39000000001</v>
      </c>
      <c r="E174" s="1">
        <v>0</v>
      </c>
      <c r="F174" s="1">
        <v>0</v>
      </c>
      <c r="G174" s="2">
        <f t="shared" si="0"/>
        <v>54924.520940000002</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21081</v>
      </c>
      <c r="D175" s="1">
        <f>'PR-RAS'!E179</f>
        <v>11937.39</v>
      </c>
      <c r="E175" s="1">
        <v>0</v>
      </c>
      <c r="F175" s="1">
        <v>0</v>
      </c>
      <c r="G175" s="2">
        <f t="shared" si="0"/>
        <v>7822.3057199999994</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11831</v>
      </c>
      <c r="D176" s="1">
        <f>'PR-RAS'!E180</f>
        <v>946.01</v>
      </c>
      <c r="E176" s="1">
        <v>0</v>
      </c>
      <c r="F176" s="1">
        <v>0</v>
      </c>
      <c r="G176" s="2">
        <f t="shared" si="0"/>
        <v>2401.5284999999999</v>
      </c>
      <c r="H176" s="2">
        <f t="shared" si="1"/>
        <v>9.9999999999909051E-3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25694</v>
      </c>
      <c r="D177" s="1">
        <f>'PR-RAS'!E181</f>
        <v>28097.32</v>
      </c>
      <c r="E177" s="1">
        <v>0</v>
      </c>
      <c r="F177" s="1">
        <v>0</v>
      </c>
      <c r="G177" s="2">
        <f t="shared" si="0"/>
        <v>14412.40064</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6000</v>
      </c>
      <c r="D178" s="1">
        <f>'PR-RAS'!E182</f>
        <v>6870.01</v>
      </c>
      <c r="E178" s="1">
        <v>0</v>
      </c>
      <c r="F178" s="1">
        <v>0</v>
      </c>
      <c r="G178" s="2">
        <f t="shared" si="0"/>
        <v>3493.9835399999997</v>
      </c>
      <c r="H178" s="2">
        <f t="shared" si="1"/>
        <v>1.0000000000218279E-2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9070</v>
      </c>
      <c r="D179" s="1">
        <f>'PR-RAS'!E183</f>
        <v>17861.169999999998</v>
      </c>
      <c r="E179" s="1">
        <v>0</v>
      </c>
      <c r="F179" s="1">
        <v>0</v>
      </c>
      <c r="G179" s="2">
        <f t="shared" si="0"/>
        <v>7973.0365199999987</v>
      </c>
      <c r="H179" s="2">
        <f t="shared" si="1"/>
        <v>0.16999999999825377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15268</v>
      </c>
      <c r="D180" s="1">
        <f>'PR-RAS'!E184</f>
        <v>21354.36</v>
      </c>
      <c r="E180" s="1">
        <v>0</v>
      </c>
      <c r="F180" s="1">
        <v>0</v>
      </c>
      <c r="G180" s="2">
        <f t="shared" si="0"/>
        <v>10377.83288</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17831</v>
      </c>
      <c r="D181" s="1">
        <f>'PR-RAS'!E185</f>
        <v>33801.49</v>
      </c>
      <c r="E181" s="1">
        <v>0</v>
      </c>
      <c r="F181" s="1">
        <v>0</v>
      </c>
      <c r="G181" s="2">
        <f t="shared" si="0"/>
        <v>15378.116399999999</v>
      </c>
      <c r="H181" s="2">
        <f t="shared" si="1"/>
        <v>0.48999999999796273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7274</v>
      </c>
      <c r="D182" s="1">
        <f>'PR-RAS'!E186</f>
        <v>21072.93</v>
      </c>
      <c r="E182" s="1">
        <v>0</v>
      </c>
      <c r="F182" s="1">
        <v>0</v>
      </c>
      <c r="G182" s="2">
        <f t="shared" si="0"/>
        <v>8944.9946600000003</v>
      </c>
      <c r="H182" s="2">
        <f t="shared" si="1"/>
        <v>6.9999999999708962E-2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472</v>
      </c>
      <c r="D183" s="1">
        <f>'PR-RAS'!E187</f>
        <v>2967.64</v>
      </c>
      <c r="E183" s="1">
        <v>0</v>
      </c>
      <c r="F183" s="1">
        <v>0</v>
      </c>
      <c r="G183" s="2">
        <f t="shared" si="0"/>
        <v>1166.1249599999999</v>
      </c>
      <c r="H183" s="2">
        <f t="shared" si="1"/>
        <v>0.36000000000012733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14978</v>
      </c>
      <c r="D184" s="1">
        <f>'PR-RAS'!E188</f>
        <v>144733.52000000002</v>
      </c>
      <c r="E184" s="1">
        <v>0</v>
      </c>
      <c r="F184" s="1">
        <v>0</v>
      </c>
      <c r="G184" s="2">
        <f t="shared" si="0"/>
        <v>55713.442320000009</v>
      </c>
      <c r="H184" s="2">
        <f t="shared" si="1"/>
        <v>0.47999999998137355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279</v>
      </c>
      <c r="D187" s="1">
        <f>'PR-RAS'!E191</f>
        <v>11625.18</v>
      </c>
      <c r="E187" s="1">
        <v>0</v>
      </c>
      <c r="F187" s="1">
        <v>0</v>
      </c>
      <c r="G187" s="2">
        <f t="shared" si="0"/>
        <v>4376.4609600000003</v>
      </c>
      <c r="H187" s="2">
        <f t="shared" si="1"/>
        <v>0.18000000000029104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v>
      </c>
      <c r="D189" s="1">
        <f>'PR-RAS'!E193</f>
        <v>27630.5</v>
      </c>
      <c r="E189" s="1">
        <v>0</v>
      </c>
      <c r="F189" s="1">
        <v>0</v>
      </c>
      <c r="G189" s="2">
        <f t="shared" si="0"/>
        <v>10406.74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61066.76</v>
      </c>
      <c r="E190" s="1">
        <v>0</v>
      </c>
      <c r="F190" s="1">
        <v>0</v>
      </c>
      <c r="G190" s="2">
        <f t="shared" si="0"/>
        <v>23083.235280000001</v>
      </c>
      <c r="H190" s="2">
        <f t="shared" si="1"/>
        <v>0.23999999999796273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14305</v>
      </c>
      <c r="D191" s="1">
        <f>'PR-RAS'!E195</f>
        <v>44011.08</v>
      </c>
      <c r="E191" s="1">
        <v>0</v>
      </c>
      <c r="F191" s="1">
        <v>0</v>
      </c>
      <c r="G191" s="2">
        <f t="shared" si="0"/>
        <v>19442.160400000001</v>
      </c>
      <c r="H191" s="2">
        <f t="shared" si="1"/>
        <v>8.000000000174623E-2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1991</v>
      </c>
      <c r="D192" s="1">
        <f>'PR-RAS'!E196</f>
        <v>40300.17</v>
      </c>
      <c r="E192" s="1">
        <v>0</v>
      </c>
      <c r="F192" s="1">
        <v>0</v>
      </c>
      <c r="G192" s="2">
        <f t="shared" si="0"/>
        <v>15774.94594</v>
      </c>
      <c r="H192" s="2">
        <f t="shared" si="1"/>
        <v>0.16999999999825377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1991</v>
      </c>
      <c r="D206" s="1">
        <f>'PR-RAS'!E210</f>
        <v>40300.17</v>
      </c>
      <c r="E206" s="1">
        <v>0</v>
      </c>
      <c r="F206" s="1">
        <v>0</v>
      </c>
      <c r="G206" s="2">
        <f t="shared" si="0"/>
        <v>16931.224699999999</v>
      </c>
      <c r="H206" s="2">
        <f t="shared" si="1"/>
        <v>0.16999999999825377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1762</v>
      </c>
      <c r="D207" s="1">
        <f>'PR-RAS'!E211</f>
        <v>3365.56</v>
      </c>
      <c r="E207" s="1">
        <v>0</v>
      </c>
      <c r="F207" s="1">
        <v>0</v>
      </c>
      <c r="G207" s="2">
        <f t="shared" si="0"/>
        <v>1749.5827199999997</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19058</v>
      </c>
      <c r="E209" s="1">
        <v>0</v>
      </c>
      <c r="F209" s="1">
        <v>0</v>
      </c>
      <c r="G209" s="2">
        <f t="shared" si="0"/>
        <v>7928.1279999999997</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229</v>
      </c>
      <c r="D210" s="1">
        <f>'PR-RAS'!E214</f>
        <v>17876.61</v>
      </c>
      <c r="E210" s="1">
        <v>0</v>
      </c>
      <c r="F210" s="1">
        <v>0</v>
      </c>
      <c r="G210" s="2">
        <f t="shared" si="0"/>
        <v>7520.2839800000002</v>
      </c>
      <c r="H210" s="2">
        <f t="shared" si="1"/>
        <v>0.38999999999941792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9401</v>
      </c>
      <c r="D248" s="1">
        <f>'PR-RAS'!E252</f>
        <v>73019.87</v>
      </c>
      <c r="E248" s="1">
        <v>0</v>
      </c>
      <c r="F248" s="1">
        <v>0</v>
      </c>
      <c r="G248" s="2">
        <f t="shared" si="0"/>
        <v>38393.862779999996</v>
      </c>
      <c r="H248" s="2">
        <f t="shared" si="1"/>
        <v>0.13000000000465661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9401</v>
      </c>
      <c r="D255" s="1">
        <f>'PR-RAS'!E259</f>
        <v>73019.87</v>
      </c>
      <c r="E255" s="1">
        <v>0</v>
      </c>
      <c r="F255" s="1">
        <v>0</v>
      </c>
      <c r="G255" s="2">
        <f t="shared" si="0"/>
        <v>39481.947959999998</v>
      </c>
      <c r="H255" s="2">
        <f t="shared" si="1"/>
        <v>0.13000000000465661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8981</v>
      </c>
      <c r="D256" s="1">
        <f>'PR-RAS'!E260</f>
        <v>4600</v>
      </c>
      <c r="E256" s="1">
        <v>0</v>
      </c>
      <c r="F256" s="1">
        <v>0</v>
      </c>
      <c r="G256" s="2">
        <f t="shared" si="0"/>
        <v>4636.1549999999997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420</v>
      </c>
      <c r="D257" s="1">
        <f>'PR-RAS'!E261</f>
        <v>68419.87</v>
      </c>
      <c r="E257" s="1">
        <v>0</v>
      </c>
      <c r="F257" s="1">
        <v>0</v>
      </c>
      <c r="G257" s="2">
        <f t="shared" si="0"/>
        <v>35138.493439999998</v>
      </c>
      <c r="H257" s="2">
        <f t="shared" si="1"/>
        <v>0.13000000000465661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20000</v>
      </c>
      <c r="D259" s="1">
        <f>'PR-RAS'!E263</f>
        <v>1600</v>
      </c>
      <c r="E259" s="1">
        <v>0</v>
      </c>
      <c r="F259" s="1">
        <v>0</v>
      </c>
      <c r="G259" s="2">
        <f t="shared" si="0"/>
        <v>5985.6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20000</v>
      </c>
      <c r="D260" s="1">
        <f>'PR-RAS'!E264</f>
        <v>1600</v>
      </c>
      <c r="E260" s="1">
        <v>0</v>
      </c>
      <c r="F260" s="1">
        <v>0</v>
      </c>
      <c r="G260" s="2">
        <f t="shared" si="0"/>
        <v>6008.8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20000</v>
      </c>
      <c r="D261" s="1">
        <f>'PR-RAS'!E265</f>
        <v>1600</v>
      </c>
      <c r="E261" s="1">
        <v>0</v>
      </c>
      <c r="F261" s="1">
        <v>0</v>
      </c>
      <c r="G261" s="2">
        <f t="shared" si="0"/>
        <v>6032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6831592</v>
      </c>
      <c r="D285" s="1">
        <f>'PR-RAS'!E289</f>
        <v>8277565.9300000006</v>
      </c>
      <c r="E285" s="1">
        <v>0</v>
      </c>
      <c r="F285" s="1">
        <v>0</v>
      </c>
      <c r="G285" s="2">
        <f t="shared" si="0"/>
        <v>6641829.5762399994</v>
      </c>
      <c r="H285" s="2">
        <f t="shared" si="1"/>
        <v>6.9999999366700649E-2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74665</v>
      </c>
      <c r="D286" s="1">
        <f>'PR-RAS'!E290</f>
        <v>287421.80999999959</v>
      </c>
      <c r="E286" s="1">
        <v>0</v>
      </c>
      <c r="F286" s="1">
        <v>0</v>
      </c>
      <c r="G286" s="2">
        <f t="shared" si="0"/>
        <v>185109.95669999975</v>
      </c>
      <c r="H286" s="2">
        <f t="shared" si="1"/>
        <v>0.19000000040978193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174869</v>
      </c>
      <c r="D288" s="1">
        <f>'PR-RAS'!E292</f>
        <v>169703.92</v>
      </c>
      <c r="E288" s="1">
        <v>0</v>
      </c>
      <c r="F288" s="1">
        <v>0</v>
      </c>
      <c r="G288" s="2">
        <f t="shared" si="0"/>
        <v>147597.45308000001</v>
      </c>
      <c r="H288" s="2">
        <f t="shared" si="1"/>
        <v>7.9999999987194315E-2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16306</v>
      </c>
      <c r="D290" s="1">
        <f>'PR-RAS'!E294</f>
        <v>15068</v>
      </c>
      <c r="E290" s="1">
        <v>0</v>
      </c>
      <c r="F290" s="1">
        <v>0</v>
      </c>
      <c r="G290" s="2">
        <f t="shared" si="0"/>
        <v>13421.737999999999</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3136</v>
      </c>
      <c r="D291" s="1">
        <f>'PR-RAS'!E295</f>
        <v>6736.5</v>
      </c>
      <c r="E291" s="1">
        <v>0</v>
      </c>
      <c r="F291" s="1">
        <v>0</v>
      </c>
      <c r="G291" s="2">
        <f t="shared" si="0"/>
        <v>4816.6099999999997</v>
      </c>
      <c r="H291" s="2">
        <f t="shared" si="1"/>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886</v>
      </c>
      <c r="D293" s="1">
        <f>'PR-RAS'!E298</f>
        <v>0</v>
      </c>
      <c r="E293" s="1">
        <v>0</v>
      </c>
      <c r="F293" s="1">
        <v>0</v>
      </c>
      <c r="G293" s="2">
        <f t="shared" si="0"/>
        <v>258.71199999999999</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886</v>
      </c>
      <c r="D306" s="1">
        <f>'PR-RAS'!E311</f>
        <v>0</v>
      </c>
      <c r="E306" s="1">
        <v>0</v>
      </c>
      <c r="F306" s="1">
        <v>0</v>
      </c>
      <c r="G306" s="2">
        <f t="shared" si="0"/>
        <v>270.23</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886</v>
      </c>
      <c r="D307" s="1">
        <f>'PR-RAS'!E312</f>
        <v>0</v>
      </c>
      <c r="E307" s="1">
        <v>0</v>
      </c>
      <c r="F307" s="1">
        <v>0</v>
      </c>
      <c r="G307" s="2">
        <f t="shared" si="0"/>
        <v>271.11599999999999</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886</v>
      </c>
      <c r="D308" s="1">
        <f>'PR-RAS'!E313</f>
        <v>0</v>
      </c>
      <c r="E308" s="1">
        <v>0</v>
      </c>
      <c r="F308" s="1">
        <v>0</v>
      </c>
      <c r="G308" s="2">
        <f t="shared" si="0"/>
        <v>272.00200000000001</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13639.28</v>
      </c>
      <c r="E345" s="1">
        <v>0</v>
      </c>
      <c r="F345" s="1">
        <v>0</v>
      </c>
      <c r="G345" s="2">
        <f t="shared" si="0"/>
        <v>9383.8246399999989</v>
      </c>
      <c r="H345" s="2">
        <f t="shared" si="1"/>
        <v>0.28000000000065484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13639.28</v>
      </c>
      <c r="E358" s="1">
        <v>0</v>
      </c>
      <c r="F358" s="1">
        <v>0</v>
      </c>
      <c r="G358" s="2">
        <f t="shared" si="0"/>
        <v>9738.4459200000001</v>
      </c>
      <c r="H358" s="2">
        <f t="shared" si="1"/>
        <v>0.28000000000065484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10887.5</v>
      </c>
      <c r="E364" s="1">
        <v>0</v>
      </c>
      <c r="F364" s="1">
        <v>0</v>
      </c>
      <c r="G364" s="2">
        <f t="shared" si="0"/>
        <v>7904.3249999999998</v>
      </c>
      <c r="H364" s="2">
        <f t="shared" si="1"/>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10887.5</v>
      </c>
      <c r="E365" s="1">
        <v>0</v>
      </c>
      <c r="F365" s="1">
        <v>0</v>
      </c>
      <c r="G365" s="2">
        <f t="shared" si="0"/>
        <v>7926.0999999999995</v>
      </c>
      <c r="H365" s="2">
        <f t="shared" si="1"/>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2751.78</v>
      </c>
      <c r="E378" s="1">
        <v>0</v>
      </c>
      <c r="F378" s="1">
        <v>0</v>
      </c>
      <c r="G378" s="2">
        <f t="shared" si="0"/>
        <v>2074.8421200000003</v>
      </c>
      <c r="H378" s="2">
        <f t="shared" si="1"/>
        <v>0.21999999999979991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2751.78</v>
      </c>
      <c r="E379" s="1">
        <v>0</v>
      </c>
      <c r="F379" s="1">
        <v>0</v>
      </c>
      <c r="G379" s="2">
        <f t="shared" si="0"/>
        <v>2080.3456800000004</v>
      </c>
      <c r="H379" s="2">
        <f t="shared" si="1"/>
        <v>0.21999999999979991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886</v>
      </c>
      <c r="D402" s="1">
        <f>'PR-RAS'!E407</f>
        <v>0</v>
      </c>
      <c r="E402" s="1">
        <v>0</v>
      </c>
      <c r="F402" s="1">
        <v>0</v>
      </c>
      <c r="G402" s="2">
        <f t="shared" si="0"/>
        <v>355.286</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13639.28</v>
      </c>
      <c r="E403" s="1">
        <v>0</v>
      </c>
      <c r="F403" s="1">
        <v>0</v>
      </c>
      <c r="G403" s="2">
        <f t="shared" si="0"/>
        <v>10965.98112</v>
      </c>
      <c r="H403" s="2">
        <f t="shared" si="1"/>
        <v>0.28000000000065484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6907143</v>
      </c>
      <c r="D407" s="1">
        <f>'PR-RAS'!E412</f>
        <v>8564987.7400000002</v>
      </c>
      <c r="E407" s="1">
        <v>0</v>
      </c>
      <c r="F407" s="1">
        <v>0</v>
      </c>
      <c r="G407" s="2">
        <f t="shared" si="0"/>
        <v>9759070.1028800011</v>
      </c>
      <c r="H407" s="2">
        <f t="shared" si="1"/>
        <v>0.25999999977648258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6831592</v>
      </c>
      <c r="D408" s="1">
        <f>'PR-RAS'!E413</f>
        <v>8291205.2100000009</v>
      </c>
      <c r="E408" s="1">
        <v>0</v>
      </c>
      <c r="F408" s="1">
        <v>0</v>
      </c>
      <c r="G408" s="2">
        <f t="shared" si="0"/>
        <v>9529498.9849399999</v>
      </c>
      <c r="H408" s="2">
        <f t="shared" si="1"/>
        <v>0.21000000089406967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75551</v>
      </c>
      <c r="D409" s="1">
        <f>'PR-RAS'!E414</f>
        <v>273782.52999999933</v>
      </c>
      <c r="E409" s="1">
        <v>0</v>
      </c>
      <c r="F409" s="1">
        <v>0</v>
      </c>
      <c r="G409" s="2">
        <f t="shared" si="0"/>
        <v>254231.35247999945</v>
      </c>
      <c r="H409" s="2">
        <f t="shared" si="1"/>
        <v>0.47000000067055225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174869</v>
      </c>
      <c r="D411" s="1">
        <f>'PR-RAS'!E416</f>
        <v>169703.92</v>
      </c>
      <c r="E411" s="1">
        <v>0</v>
      </c>
      <c r="F411" s="1">
        <v>0</v>
      </c>
      <c r="G411" s="2">
        <f t="shared" si="0"/>
        <v>210853.50440000001</v>
      </c>
      <c r="H411" s="2">
        <f t="shared" si="1"/>
        <v>7.9999999987194315E-2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16306</v>
      </c>
      <c r="D413" s="1">
        <f>'PR-RAS'!E418</f>
        <v>15068</v>
      </c>
      <c r="E413" s="1">
        <v>0</v>
      </c>
      <c r="F413" s="1">
        <v>0</v>
      </c>
      <c r="G413" s="2">
        <f t="shared" si="0"/>
        <v>19134.103999999999</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6907143</v>
      </c>
      <c r="D633" s="1">
        <f>'PR-RAS'!E639</f>
        <v>8564987.7400000002</v>
      </c>
      <c r="E633" s="1">
        <v>0</v>
      </c>
      <c r="F633" s="1">
        <v>0</v>
      </c>
      <c r="G633" s="2">
        <f t="shared" si="0"/>
        <v>15191458.87936</v>
      </c>
      <c r="H633" s="2">
        <f t="shared" si="1"/>
        <v>0.25999999977648258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6831592</v>
      </c>
      <c r="D634" s="1">
        <f>'PR-RAS'!E640</f>
        <v>8291205.2100000009</v>
      </c>
      <c r="E634" s="1">
        <v>0</v>
      </c>
      <c r="F634" s="1">
        <v>0</v>
      </c>
      <c r="G634" s="2">
        <f t="shared" si="0"/>
        <v>14821063.531860001</v>
      </c>
      <c r="H634" s="2">
        <f t="shared" si="1"/>
        <v>0.21000000089406967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75551</v>
      </c>
      <c r="D635" s="1">
        <f>'PR-RAS'!E641</f>
        <v>273782.52999999933</v>
      </c>
      <c r="E635" s="1">
        <v>0</v>
      </c>
      <c r="F635" s="1">
        <v>0</v>
      </c>
      <c r="G635" s="2">
        <f t="shared" si="0"/>
        <v>395055.58203999914</v>
      </c>
      <c r="H635" s="2">
        <f t="shared" si="1"/>
        <v>0.47000000067055225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174869</v>
      </c>
      <c r="D637" s="1">
        <f>'PR-RAS'!E643</f>
        <v>169703.92</v>
      </c>
      <c r="E637" s="1">
        <v>0</v>
      </c>
      <c r="F637" s="1">
        <v>0</v>
      </c>
      <c r="G637" s="2">
        <f t="shared" si="0"/>
        <v>327080.07024000003</v>
      </c>
      <c r="H637" s="2">
        <f t="shared" si="1"/>
        <v>7.9999999987194315E-2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250420</v>
      </c>
      <c r="D639" s="1">
        <f>'PR-RAS'!E645</f>
        <v>443486.44999999937</v>
      </c>
      <c r="E639" s="1">
        <v>0</v>
      </c>
      <c r="F639" s="1">
        <v>0</v>
      </c>
      <c r="G639" s="2">
        <f t="shared" si="0"/>
        <v>725656.67019999924</v>
      </c>
      <c r="H639" s="2">
        <f t="shared" si="1"/>
        <v>0.44999999937135726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1092544.77</v>
      </c>
      <c r="E641" s="1">
        <v>0</v>
      </c>
      <c r="F641" s="1">
        <v>0</v>
      </c>
      <c r="G641" s="2">
        <f t="shared" si="0"/>
        <v>1398457.3056000001</v>
      </c>
      <c r="H641" s="2">
        <f t="shared" si="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1399252</v>
      </c>
      <c r="D642" s="1">
        <f>'PR-RAS'!E649</f>
        <v>1214875.69</v>
      </c>
      <c r="E642" s="1">
        <v>0</v>
      </c>
      <c r="F642" s="1">
        <v>0</v>
      </c>
      <c r="G642" s="2">
        <f t="shared" si="0"/>
        <v>2454391.16658</v>
      </c>
      <c r="H642" s="2">
        <f t="shared" si="1"/>
        <v>0.31000000005587935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1214031</v>
      </c>
      <c r="D643" s="1">
        <f>'PR-RAS'!E650</f>
        <v>2036808.09</v>
      </c>
      <c r="E643" s="1">
        <v>0</v>
      </c>
      <c r="F643" s="1">
        <v>0</v>
      </c>
      <c r="G643" s="2">
        <f t="shared" si="0"/>
        <v>3394669.4895599997</v>
      </c>
      <c r="H643" s="2">
        <f t="shared" si="1"/>
        <v>9.0000000083819032E-2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1228743</v>
      </c>
      <c r="D644" s="1">
        <f>'PR-RAS'!E651</f>
        <v>2155009.12</v>
      </c>
      <c r="E644" s="1">
        <v>0</v>
      </c>
      <c r="F644" s="1">
        <v>0</v>
      </c>
      <c r="G644" s="2">
        <f t="shared" si="0"/>
        <v>3561423.4773200001</v>
      </c>
      <c r="H644" s="2">
        <f t="shared" si="1"/>
        <v>0.12000000011175871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1384540</v>
      </c>
      <c r="D645" s="1">
        <f>'PR-RAS'!E652</f>
        <v>1096674.6600000001</v>
      </c>
      <c r="E645" s="1">
        <v>0</v>
      </c>
      <c r="F645" s="1">
        <v>0</v>
      </c>
      <c r="G645" s="2">
        <f t="shared" si="0"/>
        <v>2304160.7220800002</v>
      </c>
      <c r="H645" s="2">
        <f t="shared" si="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v>
      </c>
      <c r="D647" s="1">
        <f>'PR-RAS'!E654</f>
        <v>107</v>
      </c>
      <c r="E647" s="1">
        <v>0</v>
      </c>
      <c r="F647" s="1">
        <v>0</v>
      </c>
      <c r="G647" s="2">
        <f t="shared" si="0"/>
        <v>199.614</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91</v>
      </c>
      <c r="D649" s="1">
        <f>'PR-RAS'!E656</f>
        <v>101</v>
      </c>
      <c r="E649" s="1">
        <v>0</v>
      </c>
      <c r="F649" s="1">
        <v>0</v>
      </c>
      <c r="G649" s="2">
        <f t="shared" si="0"/>
        <v>189.864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19639.349999999999</v>
      </c>
      <c r="E654" s="1">
        <v>0</v>
      </c>
      <c r="F654" s="1">
        <v>0</v>
      </c>
      <c r="G654" s="2">
        <f t="shared" si="0"/>
        <v>25648.991099999999</v>
      </c>
      <c r="H654" s="2">
        <f t="shared" si="1"/>
        <v>0.34999999999854481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5723579</v>
      </c>
      <c r="D668" s="1">
        <f>'PR-RAS'!E675</f>
        <v>6440520.7300000004</v>
      </c>
      <c r="E668" s="1">
        <v>0</v>
      </c>
      <c r="F668" s="1">
        <v>0</v>
      </c>
      <c r="G668" s="2">
        <f t="shared" si="0"/>
        <v>12409281.846820001</v>
      </c>
      <c r="H668" s="2">
        <f t="shared" si="1"/>
        <v>0.26999999955296516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2300</v>
      </c>
      <c r="E669" s="1">
        <v>0</v>
      </c>
      <c r="F669" s="1">
        <v>0</v>
      </c>
      <c r="G669" s="2">
        <f t="shared" si="0"/>
        <v>3072.8</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369936.54</v>
      </c>
      <c r="E687" s="1">
        <v>0</v>
      </c>
      <c r="F687" s="1">
        <v>0</v>
      </c>
      <c r="G687" s="2">
        <f t="shared" si="0"/>
        <v>507552.93288000004</v>
      </c>
      <c r="H687" s="2">
        <f t="shared" si="1"/>
        <v>0.46000000002095476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215070</v>
      </c>
      <c r="D688" s="1">
        <f>'PR-RAS'!E695</f>
        <v>122374.62</v>
      </c>
      <c r="E688" s="1">
        <v>0</v>
      </c>
      <c r="F688" s="1">
        <v>0</v>
      </c>
      <c r="G688" s="2">
        <f t="shared" si="0"/>
        <v>315895.81788000005</v>
      </c>
      <c r="H688" s="2">
        <f t="shared" si="1"/>
        <v>0.38000000000465661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256936</v>
      </c>
      <c r="D703" s="1">
        <f>'PR-RAS'!E710</f>
        <v>470823</v>
      </c>
      <c r="E703" s="1">
        <v>0</v>
      </c>
      <c r="F703" s="1">
        <v>0</v>
      </c>
      <c r="G703" s="2">
        <f t="shared" si="0"/>
        <v>841404.5639999999</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25789</v>
      </c>
      <c r="D710" s="1">
        <f>'PR-RAS'!E717</f>
        <v>28065.64</v>
      </c>
      <c r="E710" s="1">
        <v>0</v>
      </c>
      <c r="F710" s="1">
        <v>0</v>
      </c>
      <c r="G710" s="2">
        <f t="shared" si="0"/>
        <v>58081.478519999997</v>
      </c>
      <c r="H710" s="2">
        <f t="shared" si="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159314</v>
      </c>
      <c r="D711" s="1">
        <f>'PR-RAS'!E718</f>
        <v>205722.05</v>
      </c>
      <c r="E711" s="1">
        <v>0</v>
      </c>
      <c r="F711" s="1">
        <v>0</v>
      </c>
      <c r="G711" s="2">
        <f t="shared" si="0"/>
        <v>405238.25099999999</v>
      </c>
      <c r="H711" s="2">
        <f t="shared" si="1"/>
        <v>4.9999999988358468E-2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6000</v>
      </c>
      <c r="D712" s="1">
        <f>'PR-RAS'!E719</f>
        <v>6870.01</v>
      </c>
      <c r="E712" s="1">
        <v>0</v>
      </c>
      <c r="F712" s="1">
        <v>0</v>
      </c>
      <c r="G712" s="2">
        <f t="shared" si="0"/>
        <v>14035.15422</v>
      </c>
      <c r="H712" s="2">
        <f t="shared" si="1"/>
        <v>1.0000000000218279E-2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1335</v>
      </c>
      <c r="D713" s="1">
        <f>'PR-RAS'!E720</f>
        <v>4917.18</v>
      </c>
      <c r="E713" s="1">
        <v>0</v>
      </c>
      <c r="F713" s="1">
        <v>0</v>
      </c>
      <c r="G713" s="2">
        <f t="shared" si="0"/>
        <v>7952.5843199999999</v>
      </c>
      <c r="H713" s="2">
        <f t="shared" si="1"/>
        <v>0.18000000000029104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2261</v>
      </c>
      <c r="D714" s="1">
        <f>'PR-RAS'!E721</f>
        <v>2020.61</v>
      </c>
      <c r="E714" s="1">
        <v>0</v>
      </c>
      <c r="F714" s="1">
        <v>0</v>
      </c>
      <c r="G714" s="2">
        <f t="shared" si="0"/>
        <v>4493.4828599999992</v>
      </c>
      <c r="H714" s="2">
        <f t="shared" si="1"/>
        <v>0.39000000000010004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2000</v>
      </c>
      <c r="D715" s="1">
        <f>'PR-RAS'!E722</f>
        <v>0</v>
      </c>
      <c r="E715" s="1">
        <v>0</v>
      </c>
      <c r="F715" s="1">
        <v>0</v>
      </c>
      <c r="G715" s="2">
        <f t="shared" si="0"/>
        <v>1428</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483</v>
      </c>
      <c r="D716" s="1">
        <f>'PR-RAS'!E723</f>
        <v>0</v>
      </c>
      <c r="E716" s="1">
        <v>0</v>
      </c>
      <c r="F716" s="1">
        <v>0</v>
      </c>
      <c r="G716" s="2">
        <f t="shared" si="0"/>
        <v>345.34499999999997</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8981</v>
      </c>
      <c r="D816" s="1">
        <f>'PR-RAS'!E823</f>
        <v>4600</v>
      </c>
      <c r="E816" s="1">
        <v>0</v>
      </c>
      <c r="F816" s="1">
        <v>0</v>
      </c>
      <c r="G816" s="2">
        <f t="shared" si="0"/>
        <v>14817.514999999999</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420</v>
      </c>
      <c r="D820" s="1">
        <f>'PR-RAS'!E827</f>
        <v>68419.87</v>
      </c>
      <c r="E820" s="1">
        <v>0</v>
      </c>
      <c r="F820" s="1">
        <v>0</v>
      </c>
      <c r="G820" s="2">
        <f t="shared" si="0"/>
        <v>112415.72705999999</v>
      </c>
      <c r="H820" s="2">
        <f t="shared" si="1"/>
        <v>0.13000000000465661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20000</v>
      </c>
      <c r="D822" s="1">
        <f>'PR-RAS'!E829</f>
        <v>400</v>
      </c>
      <c r="E822" s="1">
        <v>0</v>
      </c>
      <c r="F822" s="1">
        <v>0</v>
      </c>
      <c r="G822" s="2">
        <f t="shared" si="0"/>
        <v>17076.8</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2227702</v>
      </c>
      <c r="D1480" s="6"/>
      <c r="E1480" s="6">
        <v>0</v>
      </c>
      <c r="F1480" s="6">
        <v>0</v>
      </c>
      <c r="G1480" s="7">
        <f t="shared" ref="G1480:G1580" si="25">B1480/1000*C1480</f>
        <v>2227.7020000000002</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7923485.4500000002</v>
      </c>
      <c r="D1481" s="1">
        <v>0</v>
      </c>
      <c r="E1481" s="1">
        <v>0</v>
      </c>
      <c r="F1481" s="1">
        <v>0</v>
      </c>
      <c r="G1481" s="2">
        <f t="shared" si="25"/>
        <v>15846.9709</v>
      </c>
      <c r="H1481" s="2">
        <f t="shared" si="26"/>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7909846.1699999999</v>
      </c>
      <c r="D1483" s="1">
        <v>0</v>
      </c>
      <c r="E1483" s="1">
        <v>0</v>
      </c>
      <c r="F1483" s="1">
        <v>0</v>
      </c>
      <c r="G1483" s="2">
        <f t="shared" si="25"/>
        <v>31639.384679999999</v>
      </c>
      <c r="H1483" s="2">
        <f t="shared" si="26"/>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6500945.4800000004</v>
      </c>
      <c r="D1484" s="1">
        <v>0</v>
      </c>
      <c r="E1484" s="1">
        <v>0</v>
      </c>
      <c r="F1484" s="1">
        <v>0</v>
      </c>
      <c r="G1484" s="2">
        <f t="shared" si="25"/>
        <v>32504.727400000003</v>
      </c>
      <c r="H1484" s="2">
        <f t="shared" si="26"/>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1282031.3799999999</v>
      </c>
      <c r="D1485" s="1">
        <v>0</v>
      </c>
      <c r="E1485" s="1">
        <v>0</v>
      </c>
      <c r="F1485" s="1">
        <v>0</v>
      </c>
      <c r="G1485" s="2">
        <f t="shared" si="25"/>
        <v>7692.1882799999994</v>
      </c>
      <c r="H1485" s="2">
        <f t="shared" si="26"/>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49966</v>
      </c>
      <c r="D1486" s="1">
        <v>0</v>
      </c>
      <c r="E1486" s="1">
        <v>0</v>
      </c>
      <c r="F1486" s="1">
        <v>0</v>
      </c>
      <c r="G1486" s="2">
        <f t="shared" si="25"/>
        <v>349.762</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7188</v>
      </c>
      <c r="D1489" s="1">
        <v>0</v>
      </c>
      <c r="E1489" s="1">
        <v>0</v>
      </c>
      <c r="F1489" s="1">
        <v>0</v>
      </c>
      <c r="G1489" s="2">
        <f t="shared" si="25"/>
        <v>71.88</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69715.31</v>
      </c>
      <c r="D1491" s="1">
        <v>0</v>
      </c>
      <c r="E1491" s="1">
        <v>0</v>
      </c>
      <c r="F1491" s="1">
        <v>0</v>
      </c>
      <c r="G1491" s="2">
        <f t="shared" si="25"/>
        <v>836.58371999999997</v>
      </c>
      <c r="H1491" s="2">
        <f t="shared" si="26"/>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13639.28</v>
      </c>
      <c r="D1492" s="1">
        <v>0</v>
      </c>
      <c r="E1492" s="1">
        <v>0</v>
      </c>
      <c r="F1492" s="1">
        <v>0</v>
      </c>
      <c r="G1492" s="2">
        <f t="shared" si="25"/>
        <v>177.31064000000001</v>
      </c>
      <c r="H1492" s="2">
        <f t="shared" si="26"/>
        <v>0.28000000000065484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8218382.04</v>
      </c>
      <c r="D1499" s="1">
        <v>0</v>
      </c>
      <c r="E1499" s="1">
        <v>0</v>
      </c>
      <c r="F1499" s="1">
        <v>0</v>
      </c>
      <c r="G1499" s="2">
        <f t="shared" si="25"/>
        <v>164367.64079999999</v>
      </c>
      <c r="H1499" s="2">
        <f t="shared" si="26"/>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8194492.7400000002</v>
      </c>
      <c r="D1501" s="1">
        <v>0</v>
      </c>
      <c r="E1501" s="1">
        <v>0</v>
      </c>
      <c r="F1501" s="1">
        <v>0</v>
      </c>
      <c r="G1501" s="2">
        <f t="shared" si="25"/>
        <v>180278.84028</v>
      </c>
      <c r="H1501" s="2">
        <f t="shared" si="26"/>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6456972.5999999996</v>
      </c>
      <c r="D1502" s="1">
        <v>0</v>
      </c>
      <c r="E1502" s="1">
        <v>0</v>
      </c>
      <c r="F1502" s="1">
        <v>0</v>
      </c>
      <c r="G1502" s="2">
        <f t="shared" si="25"/>
        <v>148510.36979999999</v>
      </c>
      <c r="H1502" s="2">
        <f t="shared" si="26"/>
        <v>0.40000000037252903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1353231.81</v>
      </c>
      <c r="D1503" s="1">
        <v>0</v>
      </c>
      <c r="E1503" s="1">
        <v>0</v>
      </c>
      <c r="F1503" s="1">
        <v>0</v>
      </c>
      <c r="G1503" s="2">
        <f t="shared" si="25"/>
        <v>32477.563440000002</v>
      </c>
      <c r="H1503" s="2">
        <f t="shared" si="26"/>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50863.199999999997</v>
      </c>
      <c r="D1504" s="1">
        <v>0</v>
      </c>
      <c r="E1504" s="1">
        <v>0</v>
      </c>
      <c r="F1504" s="1">
        <v>0</v>
      </c>
      <c r="G1504" s="2">
        <f t="shared" si="25"/>
        <v>1271.58</v>
      </c>
      <c r="H1504" s="2">
        <f t="shared" si="26"/>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7188</v>
      </c>
      <c r="D1507" s="1">
        <v>0</v>
      </c>
      <c r="E1507" s="1">
        <v>0</v>
      </c>
      <c r="F1507" s="1">
        <v>0</v>
      </c>
      <c r="G1507" s="2">
        <f t="shared" si="25"/>
        <v>201.26400000000001</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326237.13</v>
      </c>
      <c r="D1509" s="1">
        <v>0</v>
      </c>
      <c r="E1509" s="1">
        <v>0</v>
      </c>
      <c r="F1509" s="1">
        <v>0</v>
      </c>
      <c r="G1509" s="2">
        <f t="shared" si="25"/>
        <v>9787.1139000000003</v>
      </c>
      <c r="H1509" s="2">
        <f t="shared" si="26"/>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23889.3</v>
      </c>
      <c r="D1510" s="1">
        <v>0</v>
      </c>
      <c r="E1510" s="1">
        <v>0</v>
      </c>
      <c r="F1510" s="1">
        <v>0</v>
      </c>
      <c r="G1510" s="2">
        <f t="shared" si="25"/>
        <v>740.56830000000002</v>
      </c>
      <c r="H1510" s="2">
        <f t="shared" si="26"/>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1932805.4099999992</v>
      </c>
      <c r="D1517" s="1">
        <v>0</v>
      </c>
      <c r="E1517" s="1">
        <v>0</v>
      </c>
      <c r="F1517" s="1">
        <v>0</v>
      </c>
      <c r="G1517" s="2">
        <f t="shared" si="25"/>
        <v>73446.605579999974</v>
      </c>
      <c r="H1517" s="2">
        <f t="shared" si="26"/>
        <v>0.40999999921768904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1932805.41</v>
      </c>
      <c r="D1576" s="1">
        <v>0</v>
      </c>
      <c r="E1576" s="1">
        <v>0</v>
      </c>
      <c r="F1576" s="1">
        <v>0</v>
      </c>
      <c r="G1576" s="2">
        <f t="shared" si="25"/>
        <v>187482.12476999999</v>
      </c>
      <c r="H1576" s="2">
        <f t="shared" si="26"/>
        <v>0.40999999991618097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1932805.41</v>
      </c>
      <c r="D1578" s="1">
        <v>0</v>
      </c>
      <c r="E1578" s="1">
        <v>0</v>
      </c>
      <c r="F1578" s="1">
        <v>0</v>
      </c>
      <c r="G1578" s="2">
        <f t="shared" si="25"/>
        <v>191347.73559</v>
      </c>
      <c r="H1578" s="2">
        <f t="shared" si="26"/>
        <v>0.40999999991618097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13551</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3390</v>
      </c>
      <c r="D8" s="16"/>
      <c r="E8" s="332"/>
      <c r="F8" s="323" t="s">
        <v>31</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32</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33</v>
      </c>
      <c r="C10" s="310">
        <v>31</v>
      </c>
      <c r="E10" s="332"/>
      <c r="F10" s="323" t="s">
        <v>35</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36</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41" t="s">
        <v>40</v>
      </c>
      <c r="C15" s="342"/>
      <c r="D15" s="342"/>
      <c r="E15" s="342"/>
      <c r="F15" s="343"/>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6906257</v>
      </c>
      <c r="I16" s="206">
        <f>'PR-RAS'!E6</f>
        <v>8564987.7400000002</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6831592</v>
      </c>
      <c r="I17" s="206">
        <f>'PR-RAS'!E151</f>
        <v>8277565.9300000006</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250420</v>
      </c>
      <c r="I18" s="206">
        <f>'PR-RAS'!E645</f>
        <v>443486.44999999937</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31</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44</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35</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36</v>
      </c>
      <c r="B33" s="344" t="str">
        <f>OBVEZE!B5</f>
        <v>Stanje obveza 1. siječnja (=stanju obveza iz Izvještaja o obvezama na 31. prosinca prethodne godine)</v>
      </c>
      <c r="C33" s="345"/>
      <c r="D33" s="345"/>
      <c r="E33" s="345"/>
      <c r="F33" s="346"/>
      <c r="G33" s="180" t="str">
        <f>OBVEZE!C5</f>
        <v>V001</v>
      </c>
      <c r="H33" s="216" t="s">
        <v>45</v>
      </c>
      <c r="I33" s="217">
        <f>OBVEZE!D5</f>
        <v>2227702</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45</v>
      </c>
      <c r="I34" s="211">
        <f>OBVEZE!D42</f>
        <v>1932805.4099999992</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45</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45</v>
      </c>
      <c r="I36" s="215">
        <f>OBVEZE!D101</f>
        <v>1932805.41</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46</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18" zoomScaleNormal="100" workbookViewId="0">
      <selection activeCell="D723" sqref="D723"/>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6906257</v>
      </c>
      <c r="E6" s="56">
        <f>E7+E44+E50+E82+E106+E124+E133+E139</f>
        <v>8564987.7400000002</v>
      </c>
      <c r="F6" s="57">
        <f t="shared" ref="F6:F131" si="0">IF(D6&lt;&gt;0,IF(E6/D6&gt;=100,"&gt;&gt;100",E6/D6*100),"-")</f>
        <v>124.0177963258535</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5938649</v>
      </c>
      <c r="E50" s="60">
        <f>E51+E54+E59+E62+E65+E68+E71+E74+E77</f>
        <v>7019382.2300000004</v>
      </c>
      <c r="F50" s="57">
        <f t="shared" si="0"/>
        <v>118.19830116243611</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0</v>
      </c>
      <c r="E59" s="56">
        <f t="shared" si="12"/>
        <v>19639.349999999999</v>
      </c>
      <c r="F59" s="57" t="str">
        <f t="shared" si="0"/>
        <v>-</v>
      </c>
    </row>
    <row r="60" spans="1:6" ht="24" x14ac:dyDescent="0.2">
      <c r="A60" s="54">
        <v>6331</v>
      </c>
      <c r="B60" s="100" t="s">
        <v>162</v>
      </c>
      <c r="C60" s="55" t="s">
        <v>163</v>
      </c>
      <c r="D60" s="284"/>
      <c r="E60" s="284">
        <v>19639.349999999999</v>
      </c>
      <c r="F60" s="57" t="str">
        <f t="shared" si="0"/>
        <v>-</v>
      </c>
    </row>
    <row r="61" spans="1:6" ht="24"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v>0</v>
      </c>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5723579</v>
      </c>
      <c r="E68" s="56">
        <f t="shared" si="15"/>
        <v>6442820.7300000004</v>
      </c>
      <c r="F68" s="57">
        <f t="shared" si="0"/>
        <v>112.56629339788968</v>
      </c>
    </row>
    <row r="69" spans="1:6" ht="12.75" customHeight="1" x14ac:dyDescent="0.2">
      <c r="A69" s="54" t="s">
        <v>180</v>
      </c>
      <c r="B69" s="88" t="s">
        <v>181</v>
      </c>
      <c r="C69" s="55" t="s">
        <v>180</v>
      </c>
      <c r="D69" s="284">
        <v>5723579</v>
      </c>
      <c r="E69" s="284">
        <v>6442820.7300000004</v>
      </c>
      <c r="F69" s="57">
        <f t="shared" si="0"/>
        <v>112.56629339788968</v>
      </c>
    </row>
    <row r="70" spans="1:6" ht="24" x14ac:dyDescent="0.2">
      <c r="A70" s="54" t="s">
        <v>182</v>
      </c>
      <c r="B70" s="88" t="s">
        <v>183</v>
      </c>
      <c r="C70" s="55" t="s">
        <v>182</v>
      </c>
      <c r="D70" s="284"/>
      <c r="E70" s="284"/>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215070</v>
      </c>
      <c r="E74" s="56">
        <f t="shared" si="17"/>
        <v>492311.16</v>
      </c>
      <c r="F74" s="57">
        <f t="shared" si="0"/>
        <v>228.90740689077975</v>
      </c>
    </row>
    <row r="75" spans="1:6" ht="12.75" customHeight="1" x14ac:dyDescent="0.2">
      <c r="A75" s="54" t="s">
        <v>192</v>
      </c>
      <c r="B75" s="88" t="s">
        <v>193</v>
      </c>
      <c r="C75" s="55" t="s">
        <v>192</v>
      </c>
      <c r="D75" s="284">
        <v>215070</v>
      </c>
      <c r="E75" s="284">
        <v>492311.16</v>
      </c>
      <c r="F75" s="57">
        <f t="shared" si="0"/>
        <v>228.90740689077975</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0</v>
      </c>
      <c r="E77" s="56">
        <f t="shared" si="18"/>
        <v>64610.99</v>
      </c>
      <c r="F77" s="57" t="str">
        <f t="shared" si="0"/>
        <v>-</v>
      </c>
    </row>
    <row r="78" spans="1:6" ht="12.75" customHeight="1" x14ac:dyDescent="0.2">
      <c r="A78" s="54">
        <v>6391</v>
      </c>
      <c r="B78" s="88" t="s">
        <v>198</v>
      </c>
      <c r="C78" s="55" t="s">
        <v>199</v>
      </c>
      <c r="D78" s="284"/>
      <c r="E78" s="284">
        <v>64610.99</v>
      </c>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9</v>
      </c>
      <c r="E82" s="56">
        <f t="shared" si="19"/>
        <v>6.35</v>
      </c>
      <c r="F82" s="57">
        <f t="shared" si="0"/>
        <v>70.555555555555543</v>
      </c>
    </row>
    <row r="83" spans="1:6" ht="12.75" customHeight="1" x14ac:dyDescent="0.2">
      <c r="A83" s="54">
        <v>641</v>
      </c>
      <c r="B83" s="88" t="s">
        <v>208</v>
      </c>
      <c r="C83" s="55" t="s">
        <v>209</v>
      </c>
      <c r="D83" s="56">
        <f t="shared" ref="D83:E83" si="20">SUM(D84:D90)</f>
        <v>9</v>
      </c>
      <c r="E83" s="56">
        <f t="shared" si="20"/>
        <v>6.35</v>
      </c>
      <c r="F83" s="57">
        <f t="shared" si="0"/>
        <v>70.555555555555543</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9</v>
      </c>
      <c r="E85" s="284">
        <v>6.35</v>
      </c>
      <c r="F85" s="57">
        <f t="shared" si="0"/>
        <v>70.555555555555543</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273123</v>
      </c>
      <c r="E106" s="56">
        <f t="shared" si="23"/>
        <v>494246.75</v>
      </c>
      <c r="F106" s="57">
        <f t="shared" si="0"/>
        <v>180.96123358340381</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273123</v>
      </c>
      <c r="E112" s="56">
        <f t="shared" si="25"/>
        <v>494246.75</v>
      </c>
      <c r="F112" s="57">
        <f t="shared" si="0"/>
        <v>180.96123358340381</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273123</v>
      </c>
      <c r="E117" s="284">
        <v>494246.75</v>
      </c>
      <c r="F117" s="57">
        <f t="shared" si="0"/>
        <v>180.96123358340381</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22769</v>
      </c>
      <c r="E124" s="56">
        <f t="shared" si="27"/>
        <v>57785</v>
      </c>
      <c r="F124" s="57">
        <f t="shared" si="0"/>
        <v>253.78804514910621</v>
      </c>
    </row>
    <row r="125" spans="1:6" ht="12.75" customHeight="1" x14ac:dyDescent="0.2">
      <c r="A125" s="54">
        <v>661</v>
      </c>
      <c r="B125" s="100" t="s">
        <v>292</v>
      </c>
      <c r="C125" s="55" t="s">
        <v>293</v>
      </c>
      <c r="D125" s="56">
        <f t="shared" ref="D125:E125" si="28">SUM(D126:D127)</f>
        <v>14769</v>
      </c>
      <c r="E125" s="56">
        <f t="shared" si="28"/>
        <v>56400</v>
      </c>
      <c r="F125" s="57">
        <f t="shared" si="0"/>
        <v>381.88096689010769</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v>14769</v>
      </c>
      <c r="E127" s="284">
        <v>56400</v>
      </c>
      <c r="F127" s="57">
        <f t="shared" si="0"/>
        <v>381.88096689010769</v>
      </c>
    </row>
    <row r="128" spans="1:6" ht="24" x14ac:dyDescent="0.2">
      <c r="A128" s="54">
        <v>663</v>
      </c>
      <c r="B128" s="273" t="s">
        <v>298</v>
      </c>
      <c r="C128" s="55" t="s">
        <v>299</v>
      </c>
      <c r="D128" s="56">
        <f t="shared" ref="D128:E128" si="29">SUM(D129:D132)</f>
        <v>8000</v>
      </c>
      <c r="E128" s="56">
        <f t="shared" si="29"/>
        <v>1385</v>
      </c>
      <c r="F128" s="57">
        <f t="shared" si="0"/>
        <v>17.3125</v>
      </c>
    </row>
    <row r="129" spans="1:6" ht="12.75" customHeight="1" x14ac:dyDescent="0.2">
      <c r="A129" s="54">
        <v>6631</v>
      </c>
      <c r="B129" s="100" t="s">
        <v>300</v>
      </c>
      <c r="C129" s="55" t="s">
        <v>301</v>
      </c>
      <c r="D129" s="284">
        <v>8000</v>
      </c>
      <c r="E129" s="284">
        <v>1385</v>
      </c>
      <c r="F129" s="57">
        <f t="shared" si="0"/>
        <v>17.3125</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671707</v>
      </c>
      <c r="E133" s="56">
        <f t="shared" si="30"/>
        <v>993567.41</v>
      </c>
      <c r="F133" s="57">
        <f t="shared" ref="F133:F223" si="31">IF(D133&lt;&gt;0,IF(E133/D133&gt;=100,"&gt;&gt;100",E133/D133*100),"-")</f>
        <v>147.91678663464873</v>
      </c>
    </row>
    <row r="134" spans="1:6" ht="24" x14ac:dyDescent="0.2">
      <c r="A134" s="54">
        <v>671</v>
      </c>
      <c r="B134" s="229" t="s">
        <v>310</v>
      </c>
      <c r="C134" s="55" t="s">
        <v>311</v>
      </c>
      <c r="D134" s="56">
        <f t="shared" ref="D134:E134" si="32">SUM(D135:D137)</f>
        <v>671707</v>
      </c>
      <c r="E134" s="56">
        <f t="shared" si="32"/>
        <v>993567.41</v>
      </c>
      <c r="F134" s="57">
        <f t="shared" si="31"/>
        <v>147.91678663464873</v>
      </c>
    </row>
    <row r="135" spans="1:6" ht="12.75" customHeight="1" x14ac:dyDescent="0.2">
      <c r="A135" s="54">
        <v>6711</v>
      </c>
      <c r="B135" s="88" t="s">
        <v>312</v>
      </c>
      <c r="C135" s="55" t="s">
        <v>313</v>
      </c>
      <c r="D135" s="284">
        <v>671707</v>
      </c>
      <c r="E135" s="284">
        <v>993567.41</v>
      </c>
      <c r="F135" s="57">
        <f t="shared" si="31"/>
        <v>147.91678663464873</v>
      </c>
    </row>
    <row r="136" spans="1:6" ht="24" x14ac:dyDescent="0.2">
      <c r="A136" s="54">
        <v>6712</v>
      </c>
      <c r="B136" s="229" t="s">
        <v>314</v>
      </c>
      <c r="C136" s="55" t="s">
        <v>315</v>
      </c>
      <c r="D136" s="284"/>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6831592</v>
      </c>
      <c r="E151" s="56">
        <f t="shared" si="35"/>
        <v>8277565.9300000006</v>
      </c>
      <c r="F151" s="57">
        <f t="shared" si="31"/>
        <v>121.1659878107475</v>
      </c>
    </row>
    <row r="152" spans="1:6" ht="12.75" customHeight="1" x14ac:dyDescent="0.2">
      <c r="A152" s="54">
        <v>31</v>
      </c>
      <c r="B152" s="88" t="s">
        <v>345</v>
      </c>
      <c r="C152" s="55" t="s">
        <v>346</v>
      </c>
      <c r="D152" s="56">
        <f t="shared" ref="D152:E152" si="36">D153+D158+D159</f>
        <v>5918799</v>
      </c>
      <c r="E152" s="56">
        <f t="shared" si="36"/>
        <v>6573436.9500000002</v>
      </c>
      <c r="F152" s="57">
        <f t="shared" si="31"/>
        <v>111.06031730423689</v>
      </c>
    </row>
    <row r="153" spans="1:6" ht="12.75" customHeight="1" x14ac:dyDescent="0.2">
      <c r="A153" s="54">
        <v>311</v>
      </c>
      <c r="B153" s="88" t="s">
        <v>347</v>
      </c>
      <c r="C153" s="55" t="s">
        <v>348</v>
      </c>
      <c r="D153" s="56">
        <f t="shared" ref="D153:E153" si="37">SUM(D154:D157)</f>
        <v>4934620</v>
      </c>
      <c r="E153" s="56">
        <f t="shared" si="37"/>
        <v>5467936.0700000003</v>
      </c>
      <c r="F153" s="57">
        <f t="shared" si="31"/>
        <v>110.8076421284719</v>
      </c>
    </row>
    <row r="154" spans="1:6" ht="12.75" customHeight="1" x14ac:dyDescent="0.2">
      <c r="A154" s="54">
        <v>3111</v>
      </c>
      <c r="B154" s="88" t="s">
        <v>349</v>
      </c>
      <c r="C154" s="55" t="s">
        <v>350</v>
      </c>
      <c r="D154" s="284">
        <v>4833514</v>
      </c>
      <c r="E154" s="284">
        <v>5265534.95</v>
      </c>
      <c r="F154" s="57">
        <f t="shared" si="31"/>
        <v>108.93803038534698</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62492</v>
      </c>
      <c r="E156" s="284">
        <v>165240.10999999999</v>
      </c>
      <c r="F156" s="57">
        <f t="shared" si="31"/>
        <v>264.41802150675284</v>
      </c>
    </row>
    <row r="157" spans="1:6" ht="12.75" customHeight="1" x14ac:dyDescent="0.2">
      <c r="A157" s="54">
        <v>3114</v>
      </c>
      <c r="B157" s="88" t="s">
        <v>355</v>
      </c>
      <c r="C157" s="55" t="s">
        <v>356</v>
      </c>
      <c r="D157" s="284">
        <v>38614</v>
      </c>
      <c r="E157" s="284">
        <v>37161.01</v>
      </c>
      <c r="F157" s="57">
        <f t="shared" si="31"/>
        <v>96.23714196923396</v>
      </c>
    </row>
    <row r="158" spans="1:6" ht="12.75" customHeight="1" x14ac:dyDescent="0.2">
      <c r="A158" s="54">
        <v>312</v>
      </c>
      <c r="B158" s="88" t="s">
        <v>357</v>
      </c>
      <c r="C158" s="55" t="s">
        <v>358</v>
      </c>
      <c r="D158" s="284">
        <v>161154</v>
      </c>
      <c r="E158" s="284">
        <v>199238.95</v>
      </c>
      <c r="F158" s="57">
        <f t="shared" si="31"/>
        <v>123.63264331012573</v>
      </c>
    </row>
    <row r="159" spans="1:6" ht="12.75" customHeight="1" x14ac:dyDescent="0.2">
      <c r="A159" s="54">
        <v>313</v>
      </c>
      <c r="B159" s="88" t="s">
        <v>359</v>
      </c>
      <c r="C159" s="55" t="s">
        <v>360</v>
      </c>
      <c r="D159" s="56">
        <f t="shared" ref="D159:E159" si="38">SUM(D160:D162)</f>
        <v>823025</v>
      </c>
      <c r="E159" s="56">
        <f t="shared" si="38"/>
        <v>906261.93</v>
      </c>
      <c r="F159" s="57">
        <f t="shared" si="31"/>
        <v>110.11353604082501</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810275</v>
      </c>
      <c r="E161" s="284">
        <v>904119.75</v>
      </c>
      <c r="F161" s="57">
        <f t="shared" si="31"/>
        <v>111.58183949893554</v>
      </c>
    </row>
    <row r="162" spans="1:6" ht="12.75" customHeight="1" x14ac:dyDescent="0.2">
      <c r="A162" s="54">
        <v>3133</v>
      </c>
      <c r="B162" s="88" t="s">
        <v>364</v>
      </c>
      <c r="C162" s="55" t="s">
        <v>365</v>
      </c>
      <c r="D162" s="284">
        <v>12750</v>
      </c>
      <c r="E162" s="284">
        <v>2142.1799999999998</v>
      </c>
      <c r="F162" s="57">
        <f t="shared" si="31"/>
        <v>16.801411764705882</v>
      </c>
    </row>
    <row r="163" spans="1:6" ht="12.75" customHeight="1" x14ac:dyDescent="0.2">
      <c r="A163" s="54">
        <v>32</v>
      </c>
      <c r="B163" s="88" t="s">
        <v>366</v>
      </c>
      <c r="C163" s="55" t="s">
        <v>367</v>
      </c>
      <c r="D163" s="56">
        <f t="shared" ref="D163:E163" si="39">D164+D169+D177+D187+D188</f>
        <v>881401</v>
      </c>
      <c r="E163" s="56">
        <f t="shared" si="39"/>
        <v>1589208.94</v>
      </c>
      <c r="F163" s="57">
        <f t="shared" si="31"/>
        <v>180.30487144897725</v>
      </c>
    </row>
    <row r="164" spans="1:6" ht="12.75" customHeight="1" x14ac:dyDescent="0.2">
      <c r="A164" s="54">
        <v>321</v>
      </c>
      <c r="B164" s="88" t="s">
        <v>368</v>
      </c>
      <c r="C164" s="55" t="s">
        <v>369</v>
      </c>
      <c r="D164" s="56">
        <f t="shared" ref="D164:E164" si="40">SUM(D165:D168)</f>
        <v>165550</v>
      </c>
      <c r="E164" s="56">
        <f t="shared" si="40"/>
        <v>347222.04999999993</v>
      </c>
      <c r="F164" s="57">
        <f t="shared" si="31"/>
        <v>209.73847780126843</v>
      </c>
    </row>
    <row r="165" spans="1:6" ht="12.75" customHeight="1" x14ac:dyDescent="0.2">
      <c r="A165" s="54">
        <v>3211</v>
      </c>
      <c r="B165" s="88" t="s">
        <v>370</v>
      </c>
      <c r="C165" s="55" t="s">
        <v>371</v>
      </c>
      <c r="D165" s="284">
        <v>1992</v>
      </c>
      <c r="E165" s="284">
        <v>131318.15</v>
      </c>
      <c r="F165" s="57">
        <f t="shared" si="31"/>
        <v>6592.2766064257021</v>
      </c>
    </row>
    <row r="166" spans="1:6" ht="12.75" customHeight="1" x14ac:dyDescent="0.2">
      <c r="A166" s="54">
        <v>3212</v>
      </c>
      <c r="B166" s="88" t="s">
        <v>372</v>
      </c>
      <c r="C166" s="55" t="s">
        <v>373</v>
      </c>
      <c r="D166" s="284">
        <v>159390</v>
      </c>
      <c r="E166" s="284">
        <v>205722.05</v>
      </c>
      <c r="F166" s="57">
        <f t="shared" si="31"/>
        <v>129.06835435096303</v>
      </c>
    </row>
    <row r="167" spans="1:6" ht="12.75" customHeight="1" x14ac:dyDescent="0.2">
      <c r="A167" s="54">
        <v>3213</v>
      </c>
      <c r="B167" s="88" t="s">
        <v>374</v>
      </c>
      <c r="C167" s="55" t="s">
        <v>375</v>
      </c>
      <c r="D167" s="284">
        <v>650</v>
      </c>
      <c r="E167" s="284">
        <v>2506.85</v>
      </c>
      <c r="F167" s="57">
        <f t="shared" si="31"/>
        <v>385.66923076923075</v>
      </c>
    </row>
    <row r="168" spans="1:6" ht="12.75" customHeight="1" x14ac:dyDescent="0.2">
      <c r="A168" s="54">
        <v>3214</v>
      </c>
      <c r="B168" s="88" t="s">
        <v>376</v>
      </c>
      <c r="C168" s="55" t="s">
        <v>377</v>
      </c>
      <c r="D168" s="284">
        <v>3518</v>
      </c>
      <c r="E168" s="284">
        <v>7675</v>
      </c>
      <c r="F168" s="57">
        <f t="shared" si="31"/>
        <v>218.1637293916998</v>
      </c>
    </row>
    <row r="169" spans="1:6" ht="12.75" customHeight="1" x14ac:dyDescent="0.2">
      <c r="A169" s="54">
        <v>322</v>
      </c>
      <c r="B169" s="88" t="s">
        <v>378</v>
      </c>
      <c r="C169" s="55" t="s">
        <v>379</v>
      </c>
      <c r="D169" s="56">
        <f t="shared" ref="D169:E169" si="41">SUM(D170:D176)</f>
        <v>561860</v>
      </c>
      <c r="E169" s="56">
        <f t="shared" si="41"/>
        <v>805849.66</v>
      </c>
      <c r="F169" s="57">
        <f t="shared" si="31"/>
        <v>143.42534795144698</v>
      </c>
    </row>
    <row r="170" spans="1:6" ht="12.75" customHeight="1" x14ac:dyDescent="0.2">
      <c r="A170" s="54">
        <v>3221</v>
      </c>
      <c r="B170" s="88" t="s">
        <v>380</v>
      </c>
      <c r="C170" s="55" t="s">
        <v>381</v>
      </c>
      <c r="D170" s="284">
        <v>70336</v>
      </c>
      <c r="E170" s="284">
        <v>93320.22</v>
      </c>
      <c r="F170" s="57">
        <f t="shared" si="31"/>
        <v>132.67774681528664</v>
      </c>
    </row>
    <row r="171" spans="1:6" ht="12.75" customHeight="1" x14ac:dyDescent="0.2">
      <c r="A171" s="54">
        <v>3222</v>
      </c>
      <c r="B171" s="88" t="s">
        <v>382</v>
      </c>
      <c r="C171" s="55" t="s">
        <v>383</v>
      </c>
      <c r="D171" s="284">
        <v>240777</v>
      </c>
      <c r="E171" s="284">
        <v>392849.91999999998</v>
      </c>
      <c r="F171" s="57">
        <f t="shared" si="31"/>
        <v>163.15923863159688</v>
      </c>
    </row>
    <row r="172" spans="1:6" ht="12.75" customHeight="1" x14ac:dyDescent="0.2">
      <c r="A172" s="54">
        <v>3223</v>
      </c>
      <c r="B172" s="88" t="s">
        <v>384</v>
      </c>
      <c r="C172" s="55" t="s">
        <v>385</v>
      </c>
      <c r="D172" s="284">
        <v>171374</v>
      </c>
      <c r="E172" s="284">
        <v>309069.34999999998</v>
      </c>
      <c r="F172" s="57">
        <f t="shared" si="31"/>
        <v>180.34786490366099</v>
      </c>
    </row>
    <row r="173" spans="1:6" ht="12.75" customHeight="1" x14ac:dyDescent="0.2">
      <c r="A173" s="54">
        <v>3224</v>
      </c>
      <c r="B173" s="88" t="s">
        <v>386</v>
      </c>
      <c r="C173" s="55" t="s">
        <v>387</v>
      </c>
      <c r="D173" s="284">
        <v>6332</v>
      </c>
      <c r="E173" s="284">
        <v>4925.17</v>
      </c>
      <c r="F173" s="57">
        <f t="shared" si="31"/>
        <v>77.782217308907136</v>
      </c>
    </row>
    <row r="174" spans="1:6" ht="12.75" customHeight="1" x14ac:dyDescent="0.2">
      <c r="A174" s="54">
        <v>3225</v>
      </c>
      <c r="B174" s="88" t="s">
        <v>388</v>
      </c>
      <c r="C174" s="55" t="s">
        <v>389</v>
      </c>
      <c r="D174" s="284">
        <v>73041</v>
      </c>
      <c r="E174" s="284">
        <v>4776</v>
      </c>
      <c r="F174" s="57">
        <f t="shared" si="31"/>
        <v>6.5387932804863018</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v>909</v>
      </c>
      <c r="F176" s="57" t="str">
        <f t="shared" si="31"/>
        <v>-</v>
      </c>
    </row>
    <row r="177" spans="1:6" ht="12.75" customHeight="1" x14ac:dyDescent="0.2">
      <c r="A177" s="54">
        <v>323</v>
      </c>
      <c r="B177" s="88" t="s">
        <v>394</v>
      </c>
      <c r="C177" s="55" t="s">
        <v>395</v>
      </c>
      <c r="D177" s="56">
        <f t="shared" ref="D177:E177" si="42">SUM(D178:D186)</f>
        <v>138541</v>
      </c>
      <c r="E177" s="56">
        <f t="shared" si="42"/>
        <v>288436.07</v>
      </c>
      <c r="F177" s="57">
        <f t="shared" si="31"/>
        <v>208.19545838416067</v>
      </c>
    </row>
    <row r="178" spans="1:6" ht="12.75" customHeight="1" x14ac:dyDescent="0.2">
      <c r="A178" s="54">
        <v>3231</v>
      </c>
      <c r="B178" s="88" t="s">
        <v>396</v>
      </c>
      <c r="C178" s="55" t="s">
        <v>397</v>
      </c>
      <c r="D178" s="284">
        <v>24492</v>
      </c>
      <c r="E178" s="284">
        <v>146495.39000000001</v>
      </c>
      <c r="F178" s="57">
        <f t="shared" si="31"/>
        <v>598.13567695574068</v>
      </c>
    </row>
    <row r="179" spans="1:6" ht="12.75" customHeight="1" x14ac:dyDescent="0.2">
      <c r="A179" s="54">
        <v>3232</v>
      </c>
      <c r="B179" s="88" t="s">
        <v>398</v>
      </c>
      <c r="C179" s="55" t="s">
        <v>399</v>
      </c>
      <c r="D179" s="284">
        <v>21081</v>
      </c>
      <c r="E179" s="284">
        <v>11937.39</v>
      </c>
      <c r="F179" s="57">
        <f t="shared" si="31"/>
        <v>56.62629856268677</v>
      </c>
    </row>
    <row r="180" spans="1:6" ht="12.75" customHeight="1" x14ac:dyDescent="0.2">
      <c r="A180" s="54">
        <v>3233</v>
      </c>
      <c r="B180" s="88" t="s">
        <v>400</v>
      </c>
      <c r="C180" s="55" t="s">
        <v>401</v>
      </c>
      <c r="D180" s="284">
        <v>11831</v>
      </c>
      <c r="E180" s="284">
        <v>946.01</v>
      </c>
      <c r="F180" s="57">
        <f t="shared" si="31"/>
        <v>7.9960273856816837</v>
      </c>
    </row>
    <row r="181" spans="1:6" ht="12.75" customHeight="1" x14ac:dyDescent="0.2">
      <c r="A181" s="54">
        <v>3234</v>
      </c>
      <c r="B181" s="88" t="s">
        <v>402</v>
      </c>
      <c r="C181" s="55" t="s">
        <v>403</v>
      </c>
      <c r="D181" s="284">
        <v>25694</v>
      </c>
      <c r="E181" s="284">
        <v>28097.32</v>
      </c>
      <c r="F181" s="57">
        <f t="shared" si="31"/>
        <v>109.35362341402661</v>
      </c>
    </row>
    <row r="182" spans="1:6" ht="12.75" customHeight="1" x14ac:dyDescent="0.2">
      <c r="A182" s="54">
        <v>3235</v>
      </c>
      <c r="B182" s="88" t="s">
        <v>404</v>
      </c>
      <c r="C182" s="55" t="s">
        <v>405</v>
      </c>
      <c r="D182" s="284">
        <v>6000</v>
      </c>
      <c r="E182" s="284">
        <v>6870.01</v>
      </c>
      <c r="F182" s="57">
        <f t="shared" si="31"/>
        <v>114.50016666666667</v>
      </c>
    </row>
    <row r="183" spans="1:6" ht="12.75" customHeight="1" x14ac:dyDescent="0.2">
      <c r="A183" s="54">
        <v>3236</v>
      </c>
      <c r="B183" s="88" t="s">
        <v>406</v>
      </c>
      <c r="C183" s="55" t="s">
        <v>407</v>
      </c>
      <c r="D183" s="284">
        <v>9070</v>
      </c>
      <c r="E183" s="284">
        <v>17861.169999999998</v>
      </c>
      <c r="F183" s="57">
        <f t="shared" si="31"/>
        <v>196.9257993384785</v>
      </c>
    </row>
    <row r="184" spans="1:6" ht="12.75" customHeight="1" x14ac:dyDescent="0.2">
      <c r="A184" s="54">
        <v>3237</v>
      </c>
      <c r="B184" s="88" t="s">
        <v>408</v>
      </c>
      <c r="C184" s="55" t="s">
        <v>409</v>
      </c>
      <c r="D184" s="284">
        <v>15268</v>
      </c>
      <c r="E184" s="284">
        <v>21354.36</v>
      </c>
      <c r="F184" s="57">
        <f t="shared" si="31"/>
        <v>139.86350537070999</v>
      </c>
    </row>
    <row r="185" spans="1:6" ht="12.75" customHeight="1" x14ac:dyDescent="0.2">
      <c r="A185" s="54">
        <v>3238</v>
      </c>
      <c r="B185" s="88" t="s">
        <v>410</v>
      </c>
      <c r="C185" s="55" t="s">
        <v>411</v>
      </c>
      <c r="D185" s="284">
        <v>17831</v>
      </c>
      <c r="E185" s="284">
        <v>33801.49</v>
      </c>
      <c r="F185" s="57">
        <f t="shared" si="31"/>
        <v>189.56586843138354</v>
      </c>
    </row>
    <row r="186" spans="1:6" ht="12.75" customHeight="1" x14ac:dyDescent="0.2">
      <c r="A186" s="54">
        <v>3239</v>
      </c>
      <c r="B186" s="88" t="s">
        <v>412</v>
      </c>
      <c r="C186" s="55" t="s">
        <v>413</v>
      </c>
      <c r="D186" s="284">
        <v>7274</v>
      </c>
      <c r="E186" s="284">
        <v>21072.93</v>
      </c>
      <c r="F186" s="57">
        <f t="shared" si="31"/>
        <v>289.70208963431401</v>
      </c>
    </row>
    <row r="187" spans="1:6" ht="12.75" customHeight="1" x14ac:dyDescent="0.2">
      <c r="A187" s="54">
        <v>324</v>
      </c>
      <c r="B187" s="88" t="s">
        <v>414</v>
      </c>
      <c r="C187" s="55" t="s">
        <v>415</v>
      </c>
      <c r="D187" s="284">
        <v>472</v>
      </c>
      <c r="E187" s="284">
        <v>2967.64</v>
      </c>
      <c r="F187" s="57">
        <f t="shared" si="31"/>
        <v>628.73728813559319</v>
      </c>
    </row>
    <row r="188" spans="1:6" ht="12.75" customHeight="1" x14ac:dyDescent="0.2">
      <c r="A188" s="54">
        <v>329</v>
      </c>
      <c r="B188" s="88" t="s">
        <v>416</v>
      </c>
      <c r="C188" s="55" t="s">
        <v>417</v>
      </c>
      <c r="D188" s="56">
        <f t="shared" ref="D188:E188" si="43">SUM(D189:D195)</f>
        <v>14978</v>
      </c>
      <c r="E188" s="56">
        <f t="shared" si="43"/>
        <v>144733.52000000002</v>
      </c>
      <c r="F188" s="57">
        <f t="shared" si="31"/>
        <v>966.30738416343979</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279</v>
      </c>
      <c r="E191" s="284">
        <v>11625.18</v>
      </c>
      <c r="F191" s="57">
        <f t="shared" si="31"/>
        <v>4166.7311827956992</v>
      </c>
    </row>
    <row r="192" spans="1:6" ht="12.75" customHeight="1" x14ac:dyDescent="0.2">
      <c r="A192" s="54">
        <v>3294</v>
      </c>
      <c r="B192" s="88" t="s">
        <v>424</v>
      </c>
      <c r="C192" s="55" t="s">
        <v>425</v>
      </c>
      <c r="D192" s="284">
        <v>300</v>
      </c>
      <c r="E192" s="284">
        <v>400</v>
      </c>
      <c r="F192" s="57">
        <f t="shared" si="31"/>
        <v>133.33333333333331</v>
      </c>
    </row>
    <row r="193" spans="1:6" ht="12.75" customHeight="1" x14ac:dyDescent="0.2">
      <c r="A193" s="54">
        <v>3295</v>
      </c>
      <c r="B193" s="88" t="s">
        <v>426</v>
      </c>
      <c r="C193" s="55" t="s">
        <v>427</v>
      </c>
      <c r="D193" s="284">
        <v>94</v>
      </c>
      <c r="E193" s="284">
        <v>27630.5</v>
      </c>
      <c r="F193" s="57" t="str">
        <f t="shared" si="31"/>
        <v>&gt;&gt;100</v>
      </c>
    </row>
    <row r="194" spans="1:6" ht="12.75" customHeight="1" x14ac:dyDescent="0.2">
      <c r="A194" s="54" t="s">
        <v>428</v>
      </c>
      <c r="B194" s="88" t="s">
        <v>429</v>
      </c>
      <c r="C194" s="55" t="s">
        <v>428</v>
      </c>
      <c r="D194" s="284"/>
      <c r="E194" s="284">
        <v>61066.76</v>
      </c>
      <c r="F194" s="57" t="str">
        <f t="shared" si="31"/>
        <v>-</v>
      </c>
    </row>
    <row r="195" spans="1:6" ht="12.75" customHeight="1" x14ac:dyDescent="0.2">
      <c r="A195" s="54">
        <v>3299</v>
      </c>
      <c r="B195" s="88" t="s">
        <v>430</v>
      </c>
      <c r="C195" s="55" t="s">
        <v>431</v>
      </c>
      <c r="D195" s="284">
        <v>14305</v>
      </c>
      <c r="E195" s="284">
        <v>44011.08</v>
      </c>
      <c r="F195" s="57">
        <f t="shared" si="31"/>
        <v>307.66221600838873</v>
      </c>
    </row>
    <row r="196" spans="1:6" ht="12.75" customHeight="1" x14ac:dyDescent="0.2">
      <c r="A196" s="54">
        <v>34</v>
      </c>
      <c r="B196" s="229" t="s">
        <v>432</v>
      </c>
      <c r="C196" s="55" t="s">
        <v>433</v>
      </c>
      <c r="D196" s="56">
        <f t="shared" ref="D196:E196" si="44">D197+D202+D210</f>
        <v>1991</v>
      </c>
      <c r="E196" s="56">
        <f t="shared" si="44"/>
        <v>40300.17</v>
      </c>
      <c r="F196" s="57">
        <f t="shared" si="31"/>
        <v>2024.1170266197892</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1991</v>
      </c>
      <c r="E210" s="56">
        <f t="shared" si="47"/>
        <v>40300.17</v>
      </c>
      <c r="F210" s="57">
        <f t="shared" si="31"/>
        <v>2024.1170266197892</v>
      </c>
    </row>
    <row r="211" spans="1:6" ht="12.75" customHeight="1" x14ac:dyDescent="0.2">
      <c r="A211" s="54">
        <v>3431</v>
      </c>
      <c r="B211" s="229" t="s">
        <v>462</v>
      </c>
      <c r="C211" s="55" t="s">
        <v>463</v>
      </c>
      <c r="D211" s="284">
        <v>1762</v>
      </c>
      <c r="E211" s="284">
        <v>3365.56</v>
      </c>
      <c r="F211" s="57">
        <f t="shared" si="31"/>
        <v>191.00794551645856</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19058</v>
      </c>
      <c r="F213" s="57" t="str">
        <f t="shared" si="31"/>
        <v>-</v>
      </c>
    </row>
    <row r="214" spans="1:6" ht="12.75" customHeight="1" x14ac:dyDescent="0.2">
      <c r="A214" s="54">
        <v>3434</v>
      </c>
      <c r="B214" s="88" t="s">
        <v>468</v>
      </c>
      <c r="C214" s="55" t="s">
        <v>469</v>
      </c>
      <c r="D214" s="284">
        <v>229</v>
      </c>
      <c r="E214" s="284">
        <v>17876.61</v>
      </c>
      <c r="F214" s="57">
        <f t="shared" si="31"/>
        <v>7806.3799126637559</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9401</v>
      </c>
      <c r="E252" s="56">
        <f t="shared" si="63"/>
        <v>73019.87</v>
      </c>
      <c r="F252" s="57">
        <f t="shared" ref="F252:F258" si="64">IF(D252&lt;&gt;0,IF(E252/D252&gt;=100,"&gt;&gt;100",E252/D252*100),"-")</f>
        <v>776.72449739389413</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9401</v>
      </c>
      <c r="E259" s="56">
        <f t="shared" si="66"/>
        <v>73019.87</v>
      </c>
      <c r="F259" s="57">
        <f t="shared" ref="F259:F262" si="67">IF(D259&lt;&gt;0,IF(E259/D259&gt;=100,"&gt;&gt;100",E259/D259*100),"-")</f>
        <v>776.72449739389413</v>
      </c>
    </row>
    <row r="260" spans="1:6" ht="12.75" customHeight="1" x14ac:dyDescent="0.2">
      <c r="A260" s="54">
        <v>3721</v>
      </c>
      <c r="B260" s="88" t="s">
        <v>556</v>
      </c>
      <c r="C260" s="55" t="s">
        <v>557</v>
      </c>
      <c r="D260" s="284">
        <v>8981</v>
      </c>
      <c r="E260" s="284">
        <v>4600</v>
      </c>
      <c r="F260" s="57">
        <f t="shared" si="67"/>
        <v>51.219240619084736</v>
      </c>
    </row>
    <row r="261" spans="1:6" ht="12.75" customHeight="1" x14ac:dyDescent="0.2">
      <c r="A261" s="54">
        <v>3722</v>
      </c>
      <c r="B261" s="88" t="s">
        <v>558</v>
      </c>
      <c r="C261" s="55" t="s">
        <v>559</v>
      </c>
      <c r="D261" s="284">
        <v>420</v>
      </c>
      <c r="E261" s="284">
        <v>68419.87</v>
      </c>
      <c r="F261" s="57" t="str">
        <f t="shared" si="67"/>
        <v>&gt;&gt;100</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20000</v>
      </c>
      <c r="E263" s="56">
        <f t="shared" si="68"/>
        <v>1600</v>
      </c>
      <c r="F263" s="57">
        <f t="shared" ref="F263:F267" si="69">IF(D263&lt;&gt;0,IF(E263/D263&gt;=100,"&gt;&gt;100",E263/D263*100),"-")</f>
        <v>8</v>
      </c>
    </row>
    <row r="264" spans="1:6" ht="12.75" customHeight="1" x14ac:dyDescent="0.2">
      <c r="A264" s="54">
        <v>381</v>
      </c>
      <c r="B264" s="88" t="s">
        <v>564</v>
      </c>
      <c r="C264" s="55" t="s">
        <v>565</v>
      </c>
      <c r="D264" s="56">
        <f t="shared" ref="D264:E264" si="70">SUM(D265:D267)</f>
        <v>20000</v>
      </c>
      <c r="E264" s="56">
        <f t="shared" si="70"/>
        <v>1600</v>
      </c>
      <c r="F264" s="57">
        <f t="shared" si="69"/>
        <v>8</v>
      </c>
    </row>
    <row r="265" spans="1:6" ht="12.75" customHeight="1" x14ac:dyDescent="0.2">
      <c r="A265" s="54">
        <v>3811</v>
      </c>
      <c r="B265" s="88" t="s">
        <v>566</v>
      </c>
      <c r="C265" s="55" t="s">
        <v>567</v>
      </c>
      <c r="D265" s="284">
        <v>20000</v>
      </c>
      <c r="E265" s="284">
        <v>1600</v>
      </c>
      <c r="F265" s="57">
        <f t="shared" si="69"/>
        <v>8</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6831592</v>
      </c>
      <c r="E289" s="56">
        <f t="shared" si="79"/>
        <v>8277565.9300000006</v>
      </c>
      <c r="F289" s="57">
        <f t="shared" si="76"/>
        <v>121.1659878107475</v>
      </c>
    </row>
    <row r="290" spans="1:6" ht="12.75" customHeight="1" x14ac:dyDescent="0.2">
      <c r="A290" s="54" t="s">
        <v>605</v>
      </c>
      <c r="B290" s="88" t="s">
        <v>616</v>
      </c>
      <c r="C290" s="55" t="s">
        <v>617</v>
      </c>
      <c r="D290" s="56">
        <f>IF(D6&gt;=D289,D6-D289,0)</f>
        <v>74665</v>
      </c>
      <c r="E290" s="56">
        <f>IF(E6&gt;=E289,E6-E289,0)</f>
        <v>287421.80999999959</v>
      </c>
      <c r="F290" s="57">
        <f t="shared" si="76"/>
        <v>384.94851670796169</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174869</v>
      </c>
      <c r="E292" s="284">
        <v>169703.92</v>
      </c>
      <c r="F292" s="57">
        <f t="shared" si="76"/>
        <v>97.04631466983858</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16306</v>
      </c>
      <c r="E294" s="284">
        <f>6736+8332</f>
        <v>15068</v>
      </c>
      <c r="F294" s="57">
        <f t="shared" si="76"/>
        <v>92.407702686127806</v>
      </c>
    </row>
    <row r="295" spans="1:6" ht="24" x14ac:dyDescent="0.2">
      <c r="A295" s="54">
        <v>9661</v>
      </c>
      <c r="B295" s="88" t="s">
        <v>626</v>
      </c>
      <c r="C295" s="55" t="s">
        <v>627</v>
      </c>
      <c r="D295" s="284">
        <v>3136</v>
      </c>
      <c r="E295" s="284">
        <v>6736.5</v>
      </c>
      <c r="F295" s="57">
        <f t="shared" si="76"/>
        <v>214.81186224489795</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886</v>
      </c>
      <c r="E298" s="56">
        <f t="shared" si="80"/>
        <v>0</v>
      </c>
      <c r="F298" s="57">
        <f t="shared" ref="F298:F418" si="81">IF(D298&lt;&gt;0,IF(E298/D298&gt;=100,"&gt;&gt;100",E298/D298*100),"-")</f>
        <v>0</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886</v>
      </c>
      <c r="E311" s="56">
        <f t="shared" si="85"/>
        <v>0</v>
      </c>
      <c r="F311" s="57">
        <f t="shared" si="81"/>
        <v>0</v>
      </c>
    </row>
    <row r="312" spans="1:6" ht="12.75" customHeight="1" x14ac:dyDescent="0.2">
      <c r="A312" s="54">
        <v>721</v>
      </c>
      <c r="B312" s="88" t="s">
        <v>659</v>
      </c>
      <c r="C312" s="55" t="s">
        <v>660</v>
      </c>
      <c r="D312" s="56">
        <f t="shared" ref="D312:E312" si="86">SUM(D313:D316)</f>
        <v>886</v>
      </c>
      <c r="E312" s="56">
        <f t="shared" si="86"/>
        <v>0</v>
      </c>
      <c r="F312" s="57">
        <f t="shared" si="81"/>
        <v>0</v>
      </c>
    </row>
    <row r="313" spans="1:6" ht="12.75" customHeight="1" x14ac:dyDescent="0.2">
      <c r="A313" s="54">
        <v>7211</v>
      </c>
      <c r="B313" s="88" t="s">
        <v>661</v>
      </c>
      <c r="C313" s="55" t="s">
        <v>662</v>
      </c>
      <c r="D313" s="284">
        <v>886</v>
      </c>
      <c r="E313" s="284"/>
      <c r="F313" s="57">
        <f t="shared" si="81"/>
        <v>0</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0</v>
      </c>
      <c r="E350" s="56">
        <f t="shared" si="95"/>
        <v>13639.28</v>
      </c>
      <c r="F350" s="57" t="str">
        <f t="shared" si="81"/>
        <v>-</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0</v>
      </c>
      <c r="E363" s="56">
        <f t="shared" si="99"/>
        <v>13639.28</v>
      </c>
      <c r="F363" s="57" t="str">
        <f t="shared" si="81"/>
        <v>-</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10887.5</v>
      </c>
      <c r="F369" s="57" t="str">
        <f t="shared" si="81"/>
        <v>-</v>
      </c>
    </row>
    <row r="370" spans="1:6" ht="12.75" customHeight="1" x14ac:dyDescent="0.2">
      <c r="A370" s="54">
        <v>4221</v>
      </c>
      <c r="B370" s="88" t="s">
        <v>671</v>
      </c>
      <c r="C370" s="55" t="s">
        <v>763</v>
      </c>
      <c r="D370" s="284"/>
      <c r="E370" s="284">
        <v>10887.5</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2751.78</v>
      </c>
      <c r="F383" s="57" t="str">
        <f t="shared" si="81"/>
        <v>-</v>
      </c>
    </row>
    <row r="384" spans="1:6" ht="12.75" customHeight="1" x14ac:dyDescent="0.2">
      <c r="A384" s="54">
        <v>4241</v>
      </c>
      <c r="B384" s="88" t="s">
        <v>780</v>
      </c>
      <c r="C384" s="55" t="s">
        <v>781</v>
      </c>
      <c r="D384" s="284"/>
      <c r="E384" s="284">
        <v>2751.78</v>
      </c>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886</v>
      </c>
      <c r="E407" s="56">
        <f t="shared" si="110"/>
        <v>0</v>
      </c>
      <c r="F407" s="57">
        <f t="shared" si="81"/>
        <v>0</v>
      </c>
    </row>
    <row r="408" spans="1:6" ht="12.75" customHeight="1" x14ac:dyDescent="0.2">
      <c r="A408" s="54" t="s">
        <v>605</v>
      </c>
      <c r="B408" s="88" t="s">
        <v>818</v>
      </c>
      <c r="C408" s="55" t="s">
        <v>819</v>
      </c>
      <c r="D408" s="56">
        <f t="shared" ref="D408:E408" si="111">IF(D350&gt;=D298,D350-D298,0)</f>
        <v>0</v>
      </c>
      <c r="E408" s="56">
        <f t="shared" si="111"/>
        <v>13639.28</v>
      </c>
      <c r="F408" s="57" t="str">
        <f t="shared" si="81"/>
        <v>-</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6907143</v>
      </c>
      <c r="E412" s="56">
        <f>E6+E298</f>
        <v>8564987.7400000002</v>
      </c>
      <c r="F412" s="57">
        <f t="shared" si="81"/>
        <v>124.00188819024017</v>
      </c>
    </row>
    <row r="413" spans="1:6" ht="12.75" customHeight="1" x14ac:dyDescent="0.2">
      <c r="A413" s="54" t="s">
        <v>605</v>
      </c>
      <c r="B413" s="88" t="s">
        <v>828</v>
      </c>
      <c r="C413" s="55" t="s">
        <v>829</v>
      </c>
      <c r="D413" s="56">
        <f t="shared" ref="D413:E413" si="112">D289+D350</f>
        <v>6831592</v>
      </c>
      <c r="E413" s="56">
        <f t="shared" si="112"/>
        <v>8291205.2100000009</v>
      </c>
      <c r="F413" s="57">
        <f t="shared" si="81"/>
        <v>121.36563790694761</v>
      </c>
    </row>
    <row r="414" spans="1:6" ht="12.75" customHeight="1" x14ac:dyDescent="0.2">
      <c r="A414" s="54" t="s">
        <v>605</v>
      </c>
      <c r="B414" s="88" t="s">
        <v>830</v>
      </c>
      <c r="C414" s="55" t="s">
        <v>831</v>
      </c>
      <c r="D414" s="56">
        <f t="shared" ref="D414:E414" si="113">IF(D412&gt;=D413,D412-D413,0)</f>
        <v>75551</v>
      </c>
      <c r="E414" s="56">
        <f t="shared" si="113"/>
        <v>273782.52999999933</v>
      </c>
      <c r="F414" s="57">
        <f t="shared" si="81"/>
        <v>362.38108032984252</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174869</v>
      </c>
      <c r="E416" s="56">
        <f t="shared" si="115"/>
        <v>169703.92</v>
      </c>
      <c r="F416" s="57">
        <f t="shared" si="81"/>
        <v>97.04631466983858</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16306</v>
      </c>
      <c r="E418" s="68">
        <f t="shared" si="117"/>
        <v>15068</v>
      </c>
      <c r="F418" s="63">
        <f t="shared" si="81"/>
        <v>92.407702686127806</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6907143</v>
      </c>
      <c r="E639" s="56">
        <f t="shared" si="180"/>
        <v>8564987.7400000002</v>
      </c>
      <c r="F639" s="57">
        <f t="shared" si="119"/>
        <v>124.00188819024017</v>
      </c>
    </row>
    <row r="640" spans="1:6" ht="12.75" customHeight="1" x14ac:dyDescent="0.2">
      <c r="A640" s="54" t="s">
        <v>605</v>
      </c>
      <c r="B640" s="88" t="s">
        <v>1274</v>
      </c>
      <c r="C640" s="55" t="s">
        <v>1275</v>
      </c>
      <c r="D640" s="56">
        <f t="shared" ref="D640:E640" si="181">D413+D528</f>
        <v>6831592</v>
      </c>
      <c r="E640" s="56">
        <f t="shared" si="181"/>
        <v>8291205.2100000009</v>
      </c>
      <c r="F640" s="57">
        <f t="shared" si="119"/>
        <v>121.36563790694761</v>
      </c>
    </row>
    <row r="641" spans="1:6" ht="12.75" customHeight="1" x14ac:dyDescent="0.2">
      <c r="A641" s="54" t="s">
        <v>605</v>
      </c>
      <c r="B641" s="88" t="s">
        <v>1276</v>
      </c>
      <c r="C641" s="55" t="s">
        <v>1277</v>
      </c>
      <c r="D641" s="56">
        <f t="shared" ref="D641:E641" si="182">IF(D639&gt;=D640,D639-D640,0)</f>
        <v>75551</v>
      </c>
      <c r="E641" s="56">
        <f t="shared" si="182"/>
        <v>273782.52999999933</v>
      </c>
      <c r="F641" s="57">
        <f t="shared" si="119"/>
        <v>362.38108032984252</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174869</v>
      </c>
      <c r="E643" s="56">
        <f t="shared" si="184"/>
        <v>169703.92</v>
      </c>
      <c r="F643" s="57">
        <f t="shared" si="119"/>
        <v>97.04631466983858</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250420</v>
      </c>
      <c r="E645" s="56">
        <f t="shared" si="186"/>
        <v>443486.44999999937</v>
      </c>
      <c r="F645" s="57">
        <f t="shared" si="119"/>
        <v>177.09705694433327</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0</v>
      </c>
      <c r="E647" s="285">
        <v>1092544.77</v>
      </c>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1399252</v>
      </c>
      <c r="E649" s="284">
        <v>1214875.69</v>
      </c>
      <c r="F649" s="57">
        <f t="shared" ref="F649:F724" si="188">IF(D649&lt;&gt;0,IF(E649/D649&gt;=100,"&gt;&gt;100",E649/D649*100),"-")</f>
        <v>86.823223407935089</v>
      </c>
    </row>
    <row r="650" spans="1:6" ht="12.75" customHeight="1" x14ac:dyDescent="0.2">
      <c r="A650" s="54" t="s">
        <v>1293</v>
      </c>
      <c r="B650" s="88" t="s">
        <v>1294</v>
      </c>
      <c r="C650" s="55" t="s">
        <v>1293</v>
      </c>
      <c r="D650" s="284">
        <v>1214031</v>
      </c>
      <c r="E650" s="284">
        <v>2036808.09</v>
      </c>
      <c r="F650" s="57">
        <f t="shared" si="188"/>
        <v>167.77232953688991</v>
      </c>
    </row>
    <row r="651" spans="1:6" ht="12.75" customHeight="1" x14ac:dyDescent="0.2">
      <c r="A651" s="54" t="s">
        <v>1295</v>
      </c>
      <c r="B651" s="88" t="s">
        <v>1296</v>
      </c>
      <c r="C651" s="55" t="s">
        <v>1295</v>
      </c>
      <c r="D651" s="284">
        <v>1228743</v>
      </c>
      <c r="E651" s="284">
        <v>2155009.12</v>
      </c>
      <c r="F651" s="57">
        <f t="shared" si="188"/>
        <v>175.38322659823902</v>
      </c>
    </row>
    <row r="652" spans="1:6" ht="24" x14ac:dyDescent="0.2">
      <c r="A652" s="54">
        <v>11</v>
      </c>
      <c r="B652" s="88" t="s">
        <v>1297</v>
      </c>
      <c r="C652" s="55" t="s">
        <v>1298</v>
      </c>
      <c r="D652" s="56">
        <f t="shared" ref="D652:E652" si="189">+D649+D650-D651</f>
        <v>1384540</v>
      </c>
      <c r="E652" s="56">
        <f t="shared" si="189"/>
        <v>1096674.6600000001</v>
      </c>
      <c r="F652" s="57">
        <f t="shared" si="188"/>
        <v>79.208593467866592</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95</v>
      </c>
      <c r="E654" s="307">
        <v>107</v>
      </c>
      <c r="F654" s="57">
        <f t="shared" si="188"/>
        <v>112.63157894736841</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91</v>
      </c>
      <c r="E656" s="307">
        <v>101</v>
      </c>
      <c r="F656" s="57">
        <f t="shared" si="188"/>
        <v>110.98901098901099</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v>19639.349999999999</v>
      </c>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v>0</v>
      </c>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5723579</v>
      </c>
      <c r="E675" s="284">
        <v>6440520.7300000004</v>
      </c>
      <c r="F675" s="57">
        <f t="shared" si="188"/>
        <v>112.52610875118523</v>
      </c>
    </row>
    <row r="676" spans="1:6" ht="24" x14ac:dyDescent="0.2">
      <c r="A676" s="54">
        <v>63613</v>
      </c>
      <c r="B676" s="229" t="s">
        <v>1346</v>
      </c>
      <c r="C676" s="55" t="s">
        <v>1347</v>
      </c>
      <c r="D676" s="284"/>
      <c r="E676" s="284">
        <v>2300</v>
      </c>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v>369936.54</v>
      </c>
      <c r="F694" s="57" t="str">
        <f t="shared" si="188"/>
        <v>-</v>
      </c>
    </row>
    <row r="695" spans="1:6" ht="12.75" customHeight="1" x14ac:dyDescent="0.2">
      <c r="A695" s="54">
        <v>63812</v>
      </c>
      <c r="B695" s="229" t="s">
        <v>1369</v>
      </c>
      <c r="C695" s="55" t="s">
        <v>1370</v>
      </c>
      <c r="D695" s="284">
        <v>215070</v>
      </c>
      <c r="E695" s="284">
        <v>122374.62</v>
      </c>
      <c r="F695" s="57">
        <f t="shared" si="188"/>
        <v>56.899902357372014</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256936</v>
      </c>
      <c r="E710" s="284">
        <v>470823</v>
      </c>
      <c r="F710" s="57">
        <f t="shared" si="188"/>
        <v>183.24524395180123</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25789</v>
      </c>
      <c r="E717" s="284">
        <v>28065.64</v>
      </c>
      <c r="F717" s="57">
        <f t="shared" si="188"/>
        <v>108.82794990112063</v>
      </c>
    </row>
    <row r="718" spans="1:6" ht="12.75" customHeight="1" x14ac:dyDescent="0.2">
      <c r="A718" s="54">
        <v>32121</v>
      </c>
      <c r="B718" s="88" t="s">
        <v>1412</v>
      </c>
      <c r="C718" s="55" t="s">
        <v>1413</v>
      </c>
      <c r="D718" s="284">
        <v>159314</v>
      </c>
      <c r="E718" s="284">
        <v>205722.05</v>
      </c>
      <c r="F718" s="57">
        <f t="shared" si="188"/>
        <v>129.12992580689706</v>
      </c>
    </row>
    <row r="719" spans="1:6" ht="12.75" customHeight="1" x14ac:dyDescent="0.2">
      <c r="A719" s="54" t="s">
        <v>1414</v>
      </c>
      <c r="B719" s="88" t="s">
        <v>1415</v>
      </c>
      <c r="C719" s="55" t="s">
        <v>1414</v>
      </c>
      <c r="D719" s="284">
        <v>6000</v>
      </c>
      <c r="E719" s="284">
        <v>6870.01</v>
      </c>
      <c r="F719" s="57">
        <f t="shared" si="188"/>
        <v>114.50016666666667</v>
      </c>
    </row>
    <row r="720" spans="1:6" ht="12.75" customHeight="1" x14ac:dyDescent="0.2">
      <c r="A720" s="54" t="s">
        <v>1416</v>
      </c>
      <c r="B720" s="88" t="s">
        <v>1417</v>
      </c>
      <c r="C720" s="55" t="s">
        <v>1416</v>
      </c>
      <c r="D720" s="284">
        <v>1335</v>
      </c>
      <c r="E720" s="284">
        <v>4917.18</v>
      </c>
      <c r="F720" s="57">
        <f t="shared" si="188"/>
        <v>368.32808988764049</v>
      </c>
    </row>
    <row r="721" spans="1:6" ht="12.75" customHeight="1" x14ac:dyDescent="0.2">
      <c r="A721" s="54" t="s">
        <v>1418</v>
      </c>
      <c r="B721" s="88" t="s">
        <v>1419</v>
      </c>
      <c r="C721" s="55" t="s">
        <v>1418</v>
      </c>
      <c r="D721" s="284">
        <v>2261</v>
      </c>
      <c r="E721" s="284">
        <v>2020.61</v>
      </c>
      <c r="F721" s="57">
        <f t="shared" si="188"/>
        <v>89.367978770455551</v>
      </c>
    </row>
    <row r="722" spans="1:6" ht="12.75" customHeight="1" x14ac:dyDescent="0.2">
      <c r="A722" s="54" t="s">
        <v>1420</v>
      </c>
      <c r="B722" s="88" t="s">
        <v>1421</v>
      </c>
      <c r="C722" s="55" t="s">
        <v>1420</v>
      </c>
      <c r="D722" s="284">
        <v>2000</v>
      </c>
      <c r="E722" s="284"/>
      <c r="F722" s="57">
        <f t="shared" si="188"/>
        <v>0</v>
      </c>
    </row>
    <row r="723" spans="1:6" ht="12.75" customHeight="1" x14ac:dyDescent="0.2">
      <c r="A723" s="54" t="s">
        <v>1422</v>
      </c>
      <c r="B723" s="88" t="s">
        <v>1423</v>
      </c>
      <c r="C723" s="55" t="s">
        <v>1422</v>
      </c>
      <c r="D723" s="284">
        <v>483</v>
      </c>
      <c r="E723" s="284"/>
      <c r="F723" s="57">
        <f t="shared" si="188"/>
        <v>0</v>
      </c>
    </row>
    <row r="724" spans="1:6" ht="12.75" customHeight="1" x14ac:dyDescent="0.2">
      <c r="A724" s="54" t="s">
        <v>1424</v>
      </c>
      <c r="B724" s="88" t="s">
        <v>1425</v>
      </c>
      <c r="C724" s="55" t="s">
        <v>1424</v>
      </c>
      <c r="D724" s="284">
        <v>0</v>
      </c>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v>8981</v>
      </c>
      <c r="E823" s="284">
        <v>4600</v>
      </c>
      <c r="F823" s="57">
        <f t="shared" si="190"/>
        <v>51.219240619084736</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v>420</v>
      </c>
      <c r="E827" s="284">
        <v>68419.87</v>
      </c>
      <c r="F827" s="57" t="str">
        <f t="shared" si="190"/>
        <v>&gt;&gt;100</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v>20000</v>
      </c>
      <c r="E829" s="284">
        <v>400</v>
      </c>
      <c r="F829" s="57">
        <f t="shared" si="190"/>
        <v>2</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3"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2857</v>
      </c>
      <c r="C5" s="221" t="s">
        <v>2858</v>
      </c>
      <c r="D5" s="297">
        <v>2227702</v>
      </c>
      <c r="E5" s="38"/>
      <c r="F5" s="38"/>
      <c r="G5" s="38"/>
      <c r="H5" s="38"/>
      <c r="I5" s="38"/>
      <c r="J5" s="38"/>
      <c r="K5" s="38"/>
      <c r="L5" s="38"/>
      <c r="M5" s="38"/>
      <c r="N5" s="38"/>
      <c r="O5" s="38"/>
      <c r="P5" s="38"/>
      <c r="Q5" s="38"/>
      <c r="R5" s="38"/>
      <c r="S5" s="38"/>
      <c r="T5" s="38"/>
      <c r="U5" s="38"/>
    </row>
    <row r="6" spans="1:24" ht="24" x14ac:dyDescent="0.2">
      <c r="A6" s="132"/>
      <c r="B6" s="133" t="s">
        <v>2859</v>
      </c>
      <c r="C6" s="222" t="s">
        <v>2860</v>
      </c>
      <c r="D6" s="41">
        <f>D7+D8+D17+D18</f>
        <v>7923485.4500000002</v>
      </c>
      <c r="E6" s="38"/>
      <c r="F6" s="38"/>
      <c r="G6" s="38"/>
      <c r="H6" s="38"/>
      <c r="I6" s="38"/>
      <c r="J6" s="38"/>
      <c r="K6" s="38"/>
      <c r="L6" s="38"/>
      <c r="M6" s="38"/>
      <c r="N6" s="38"/>
      <c r="O6" s="38"/>
      <c r="P6" s="38"/>
      <c r="Q6" s="38"/>
      <c r="R6" s="38"/>
      <c r="S6" s="38"/>
      <c r="T6" s="38"/>
      <c r="U6" s="38"/>
    </row>
    <row r="7" spans="1:24" ht="12.75" customHeight="1" x14ac:dyDescent="0.2">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
      <c r="A8" s="132" t="s">
        <v>2268</v>
      </c>
      <c r="B8" s="133" t="s">
        <v>2863</v>
      </c>
      <c r="C8" s="222" t="s">
        <v>2864</v>
      </c>
      <c r="D8" s="41">
        <f>SUM(D9:D16)</f>
        <v>7909846.1699999999</v>
      </c>
      <c r="E8" s="38"/>
      <c r="F8" s="38"/>
      <c r="G8" s="38"/>
      <c r="H8" s="38"/>
      <c r="I8" s="38"/>
      <c r="J8" s="38"/>
      <c r="K8" s="38"/>
      <c r="L8" s="38"/>
      <c r="M8" s="38"/>
      <c r="N8" s="38"/>
      <c r="O8" s="38"/>
      <c r="P8" s="38"/>
      <c r="Q8" s="38"/>
      <c r="R8" s="38"/>
      <c r="S8" s="38"/>
      <c r="T8" s="38"/>
      <c r="U8" s="38"/>
    </row>
    <row r="9" spans="1:24" ht="12.75" customHeight="1" x14ac:dyDescent="0.2">
      <c r="A9" s="89" t="s">
        <v>2270</v>
      </c>
      <c r="B9" s="88" t="s">
        <v>2271</v>
      </c>
      <c r="C9" s="222" t="s">
        <v>2865</v>
      </c>
      <c r="D9" s="298">
        <v>6500945.4800000004</v>
      </c>
      <c r="E9" s="38"/>
      <c r="F9" s="38"/>
      <c r="G9" s="38"/>
      <c r="H9" s="38"/>
      <c r="I9" s="38"/>
      <c r="J9" s="38"/>
      <c r="K9" s="38"/>
      <c r="L9" s="38"/>
      <c r="M9" s="38"/>
      <c r="N9" s="38"/>
      <c r="O9" s="38"/>
      <c r="P9" s="38"/>
      <c r="Q9" s="38"/>
      <c r="R9" s="38"/>
      <c r="S9" s="38"/>
      <c r="T9" s="38"/>
      <c r="U9" s="38"/>
    </row>
    <row r="10" spans="1:24" ht="12.75" customHeight="1" x14ac:dyDescent="0.2">
      <c r="A10" s="89" t="s">
        <v>2272</v>
      </c>
      <c r="B10" s="88" t="s">
        <v>2273</v>
      </c>
      <c r="C10" s="222" t="s">
        <v>2866</v>
      </c>
      <c r="D10" s="298">
        <v>1282031.3799999999</v>
      </c>
      <c r="E10" s="38"/>
      <c r="F10" s="38"/>
      <c r="G10" s="38"/>
      <c r="H10" s="38"/>
      <c r="I10" s="38"/>
      <c r="J10" s="38"/>
      <c r="K10" s="38"/>
      <c r="L10" s="38"/>
      <c r="M10" s="38"/>
      <c r="N10" s="38"/>
      <c r="O10" s="38"/>
      <c r="P10" s="38"/>
      <c r="Q10" s="38"/>
      <c r="R10" s="38"/>
      <c r="S10" s="38"/>
      <c r="T10" s="38"/>
      <c r="U10" s="38"/>
    </row>
    <row r="11" spans="1:24" ht="12.75" customHeight="1" x14ac:dyDescent="0.2">
      <c r="A11" s="89" t="s">
        <v>2274</v>
      </c>
      <c r="B11" s="88" t="s">
        <v>2867</v>
      </c>
      <c r="C11" s="222" t="s">
        <v>2868</v>
      </c>
      <c r="D11" s="298">
        <v>49966</v>
      </c>
      <c r="E11" s="38"/>
      <c r="F11" s="38"/>
      <c r="G11" s="38"/>
      <c r="H11" s="38"/>
      <c r="I11" s="38"/>
      <c r="J11" s="38"/>
      <c r="K11" s="38"/>
      <c r="L11" s="38"/>
      <c r="M11" s="38"/>
      <c r="N11" s="38"/>
      <c r="O11" s="38"/>
      <c r="P11" s="38"/>
      <c r="Q11" s="38"/>
      <c r="R11" s="38"/>
      <c r="S11" s="38"/>
      <c r="T11" s="38"/>
      <c r="U11" s="38"/>
    </row>
    <row r="12" spans="1:24" ht="12.75" customHeight="1" x14ac:dyDescent="0.2">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24" x14ac:dyDescent="0.2">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2286</v>
      </c>
      <c r="B14" s="88" t="s">
        <v>2287</v>
      </c>
      <c r="C14" s="222" t="s">
        <v>2872</v>
      </c>
      <c r="D14" s="298">
        <v>7188</v>
      </c>
      <c r="E14" s="38"/>
      <c r="F14" s="38"/>
      <c r="G14" s="38"/>
      <c r="H14" s="38"/>
      <c r="I14" s="38"/>
      <c r="J14" s="38"/>
      <c r="K14" s="38"/>
      <c r="L14" s="38"/>
      <c r="M14" s="38"/>
      <c r="N14" s="38"/>
      <c r="O14" s="38"/>
      <c r="P14" s="38"/>
      <c r="Q14" s="38"/>
      <c r="R14" s="38"/>
      <c r="S14" s="38"/>
      <c r="T14" s="38"/>
      <c r="U14" s="38"/>
    </row>
    <row r="15" spans="1:24" ht="12.75" customHeight="1" x14ac:dyDescent="0.2">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2290</v>
      </c>
      <c r="B16" s="88" t="s">
        <v>2291</v>
      </c>
      <c r="C16" s="222" t="s">
        <v>2874</v>
      </c>
      <c r="D16" s="298">
        <v>69715.31</v>
      </c>
      <c r="E16" s="38"/>
      <c r="F16" s="38"/>
      <c r="G16" s="38"/>
      <c r="H16" s="38"/>
      <c r="I16" s="38"/>
      <c r="J16" s="38"/>
      <c r="K16" s="38"/>
      <c r="L16" s="38"/>
      <c r="M16" s="38"/>
      <c r="N16" s="38"/>
      <c r="O16" s="38"/>
      <c r="P16" s="38"/>
      <c r="Q16" s="38"/>
      <c r="R16" s="38"/>
      <c r="S16" s="38"/>
      <c r="T16" s="38"/>
      <c r="U16" s="38"/>
    </row>
    <row r="17" spans="1:22" ht="12.75" customHeight="1" x14ac:dyDescent="0.2">
      <c r="A17" s="132" t="s">
        <v>2292</v>
      </c>
      <c r="B17" s="133" t="s">
        <v>2293</v>
      </c>
      <c r="C17" s="222" t="s">
        <v>2875</v>
      </c>
      <c r="D17" s="298">
        <v>13639.28</v>
      </c>
      <c r="E17" s="38"/>
      <c r="F17" s="38"/>
      <c r="G17" s="38"/>
      <c r="H17" s="38"/>
      <c r="I17" s="38"/>
      <c r="J17" s="38"/>
      <c r="K17" s="38"/>
      <c r="L17" s="38"/>
      <c r="M17" s="38"/>
      <c r="N17" s="38"/>
      <c r="O17" s="38"/>
      <c r="P17" s="38"/>
      <c r="Q17" s="38"/>
      <c r="R17" s="38"/>
      <c r="S17" s="38"/>
      <c r="T17" s="38"/>
      <c r="U17" s="38"/>
    </row>
    <row r="18" spans="1:22" ht="36" x14ac:dyDescent="0.2">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
      <c r="A24" s="89"/>
      <c r="B24" s="133" t="s">
        <v>2891</v>
      </c>
      <c r="C24" s="222" t="s">
        <v>2892</v>
      </c>
      <c r="D24" s="41">
        <f>D25+D26+D35+D36</f>
        <v>8218382.04</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2268</v>
      </c>
      <c r="B26" s="133" t="s">
        <v>2894</v>
      </c>
      <c r="C26" s="222" t="s">
        <v>2895</v>
      </c>
      <c r="D26" s="41">
        <f>SUM(D27:D34)</f>
        <v>8194492.7400000002</v>
      </c>
      <c r="E26" s="38"/>
      <c r="F26" s="38"/>
      <c r="G26" s="38"/>
      <c r="H26" s="38"/>
      <c r="I26" s="38"/>
      <c r="J26" s="38"/>
      <c r="K26" s="38"/>
      <c r="L26" s="38"/>
      <c r="M26" s="38"/>
      <c r="N26" s="38"/>
      <c r="O26" s="38"/>
      <c r="P26" s="38"/>
      <c r="Q26" s="38"/>
      <c r="R26" s="38"/>
      <c r="S26" s="38"/>
      <c r="T26" s="38"/>
      <c r="U26" s="38"/>
    </row>
    <row r="27" spans="1:22" ht="12.75" customHeight="1" x14ac:dyDescent="0.2">
      <c r="A27" s="89" t="s">
        <v>2270</v>
      </c>
      <c r="B27" s="88" t="s">
        <v>2271</v>
      </c>
      <c r="C27" s="222" t="s">
        <v>2896</v>
      </c>
      <c r="D27" s="298">
        <v>6456972.5999999996</v>
      </c>
      <c r="E27" s="38"/>
      <c r="F27" s="38"/>
      <c r="G27" s="38"/>
      <c r="H27" s="38"/>
      <c r="I27" s="38"/>
      <c r="J27" s="38"/>
      <c r="K27" s="38"/>
      <c r="L27" s="38"/>
      <c r="M27" s="38"/>
      <c r="N27" s="38"/>
      <c r="O27" s="38"/>
      <c r="P27" s="38"/>
      <c r="Q27" s="38"/>
      <c r="R27" s="38"/>
      <c r="S27" s="38"/>
      <c r="T27" s="38"/>
      <c r="U27" s="38"/>
    </row>
    <row r="28" spans="1:22" ht="12.75" customHeight="1" x14ac:dyDescent="0.2">
      <c r="A28" s="89" t="s">
        <v>2272</v>
      </c>
      <c r="B28" s="88" t="s">
        <v>2273</v>
      </c>
      <c r="C28" s="222" t="s">
        <v>2897</v>
      </c>
      <c r="D28" s="298">
        <v>1353231.81</v>
      </c>
      <c r="E28" s="38"/>
      <c r="F28" s="38"/>
      <c r="G28" s="38"/>
      <c r="H28" s="38"/>
      <c r="I28" s="38"/>
      <c r="J28" s="38"/>
      <c r="K28" s="38"/>
      <c r="L28" s="38"/>
      <c r="M28" s="38"/>
      <c r="N28" s="38"/>
      <c r="O28" s="38"/>
      <c r="P28" s="38"/>
      <c r="Q28" s="38"/>
      <c r="R28" s="38"/>
      <c r="S28" s="38"/>
      <c r="T28" s="38"/>
      <c r="U28" s="38"/>
    </row>
    <row r="29" spans="1:22" ht="12.75" customHeight="1" x14ac:dyDescent="0.2">
      <c r="A29" s="89" t="s">
        <v>2274</v>
      </c>
      <c r="B29" s="88" t="s">
        <v>2867</v>
      </c>
      <c r="C29" s="222" t="s">
        <v>2898</v>
      </c>
      <c r="D29" s="298">
        <v>50863.199999999997</v>
      </c>
      <c r="E29" s="38"/>
      <c r="F29" s="38"/>
      <c r="G29" s="38"/>
      <c r="H29" s="38"/>
      <c r="I29" s="38"/>
      <c r="J29" s="38"/>
      <c r="K29" s="38"/>
      <c r="L29" s="38"/>
      <c r="M29" s="38"/>
      <c r="N29" s="38"/>
      <c r="O29" s="38"/>
      <c r="P29" s="38"/>
      <c r="Q29" s="38"/>
      <c r="R29" s="38"/>
      <c r="S29" s="38"/>
      <c r="T29" s="38"/>
      <c r="U29" s="38"/>
    </row>
    <row r="30" spans="1:22" ht="12.75" customHeight="1" x14ac:dyDescent="0.2">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24" x14ac:dyDescent="0.2">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2286</v>
      </c>
      <c r="B32" s="88" t="s">
        <v>2287</v>
      </c>
      <c r="C32" s="222" t="s">
        <v>2901</v>
      </c>
      <c r="D32" s="298">
        <v>7188</v>
      </c>
      <c r="E32" s="38"/>
      <c r="F32" s="38"/>
      <c r="G32" s="38"/>
      <c r="H32" s="38"/>
      <c r="I32" s="38"/>
      <c r="J32" s="38"/>
      <c r="K32" s="38"/>
      <c r="L32" s="38"/>
      <c r="M32" s="38"/>
      <c r="N32" s="38"/>
      <c r="O32" s="38"/>
      <c r="P32" s="38"/>
      <c r="Q32" s="38"/>
      <c r="R32" s="38"/>
      <c r="S32" s="38"/>
      <c r="T32" s="38"/>
      <c r="U32" s="38"/>
    </row>
    <row r="33" spans="1:21" ht="12.75" customHeight="1" x14ac:dyDescent="0.2">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2290</v>
      </c>
      <c r="B34" s="88" t="s">
        <v>2291</v>
      </c>
      <c r="C34" s="222" t="s">
        <v>2903</v>
      </c>
      <c r="D34" s="298">
        <v>326237.13</v>
      </c>
      <c r="E34" s="38"/>
      <c r="F34" s="38"/>
      <c r="G34" s="38"/>
      <c r="H34" s="38"/>
      <c r="I34" s="38"/>
      <c r="J34" s="38"/>
      <c r="K34" s="38"/>
      <c r="L34" s="38"/>
      <c r="M34" s="38"/>
      <c r="N34" s="38"/>
      <c r="O34" s="38"/>
      <c r="P34" s="38"/>
      <c r="Q34" s="38"/>
      <c r="R34" s="38"/>
      <c r="S34" s="38"/>
      <c r="T34" s="38"/>
      <c r="U34" s="38"/>
    </row>
    <row r="35" spans="1:21" ht="12.75" customHeight="1" x14ac:dyDescent="0.2">
      <c r="A35" s="132" t="s">
        <v>2292</v>
      </c>
      <c r="B35" s="133" t="s">
        <v>2293</v>
      </c>
      <c r="C35" s="222" t="s">
        <v>2904</v>
      </c>
      <c r="D35" s="298">
        <v>23889.3</v>
      </c>
      <c r="E35" s="38"/>
      <c r="F35" s="38"/>
      <c r="G35" s="38"/>
      <c r="H35" s="38"/>
      <c r="I35" s="38"/>
      <c r="J35" s="38"/>
      <c r="K35" s="38"/>
      <c r="L35" s="38"/>
      <c r="M35" s="38"/>
      <c r="N35" s="38"/>
      <c r="O35" s="38"/>
      <c r="P35" s="38"/>
      <c r="Q35" s="38"/>
      <c r="R35" s="38"/>
      <c r="S35" s="38"/>
      <c r="T35" s="38"/>
      <c r="U35" s="38"/>
    </row>
    <row r="36" spans="1:21" ht="36" x14ac:dyDescent="0.2">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
      <c r="A42" s="89"/>
      <c r="B42" s="133" t="s">
        <v>2913</v>
      </c>
      <c r="C42" s="222" t="s">
        <v>2914</v>
      </c>
      <c r="D42" s="41">
        <f>D5+D6-D24</f>
        <v>1932805.4099999992</v>
      </c>
      <c r="E42" s="38"/>
      <c r="F42" s="38"/>
      <c r="G42" s="38"/>
      <c r="H42" s="38"/>
      <c r="I42" s="38"/>
      <c r="J42" s="38"/>
      <c r="K42" s="38"/>
      <c r="L42" s="38"/>
      <c r="M42" s="38"/>
      <c r="N42" s="38"/>
      <c r="O42" s="38"/>
      <c r="P42" s="38"/>
      <c r="Q42" s="38"/>
      <c r="R42" s="38"/>
      <c r="S42" s="38"/>
      <c r="T42" s="38"/>
      <c r="U42" s="38"/>
    </row>
    <row r="43" spans="1:21" ht="24" x14ac:dyDescent="0.2">
      <c r="A43" s="132"/>
      <c r="B43" s="133" t="s">
        <v>2915</v>
      </c>
      <c r="C43" s="222" t="s">
        <v>2916</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
      <c r="A49" s="132" t="s">
        <v>2268</v>
      </c>
      <c r="B49" s="202" t="s">
        <v>2927</v>
      </c>
      <c r="C49" s="222" t="s">
        <v>2928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2272</v>
      </c>
      <c r="B55" s="133" t="s">
        <v>2935</v>
      </c>
      <c r="C55" s="222" t="s">
        <v>2936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2919</v>
      </c>
      <c r="C56" s="222" t="s">
        <v>2937</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24" x14ac:dyDescent="0.2">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2290</v>
      </c>
      <c r="B85" s="242" t="s">
        <v>2971</v>
      </c>
      <c r="C85" s="222" t="s">
        <v>2972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2919</v>
      </c>
      <c r="C86" s="222" t="s">
        <v>2973</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2990</v>
      </c>
      <c r="C101" s="222" t="s">
        <v>2991</v>
      </c>
      <c r="D101" s="41">
        <f>SUM(D102:D105)</f>
        <v>1932805.41</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2268</v>
      </c>
      <c r="B103" s="88" t="s">
        <v>2842</v>
      </c>
      <c r="C103" s="222" t="s">
        <v>2993</v>
      </c>
      <c r="D103" s="298">
        <v>1932805.41</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2855</v>
      </c>
      <c r="B1" s="373"/>
      <c r="C1" s="373"/>
      <c r="D1" s="373"/>
      <c r="E1" s="80" t="s">
        <v>2997</v>
      </c>
      <c r="F1" s="80"/>
      <c r="G1" s="80"/>
      <c r="H1" s="80"/>
      <c r="I1" s="80"/>
      <c r="J1" s="80"/>
      <c r="K1" s="80"/>
      <c r="L1" s="80"/>
      <c r="M1" s="80"/>
      <c r="N1" s="80"/>
      <c r="O1" s="80"/>
      <c r="P1" s="80"/>
    </row>
    <row r="2" spans="1:16" ht="37.5" customHeight="1" x14ac:dyDescent="0.2">
      <c r="A2" s="375" t="s">
        <v>2998</v>
      </c>
      <c r="B2" s="373"/>
      <c r="C2" s="373"/>
      <c r="D2" s="373"/>
    </row>
    <row r="3" spans="1:16" ht="29.25" customHeight="1" x14ac:dyDescent="0.2">
      <c r="A3" s="145" t="s">
        <v>2999</v>
      </c>
      <c r="B3" s="146" t="s">
        <v>3000</v>
      </c>
      <c r="C3" s="147" t="s">
        <v>3001</v>
      </c>
      <c r="D3" s="143"/>
      <c r="E3" s="144">
        <f>E4+E14+E19+E275+E293+E296+E298</f>
        <v>0</v>
      </c>
      <c r="F3" s="144">
        <f>F4+F14+F19+F275+F293+F296+F298</f>
        <v>2</v>
      </c>
      <c r="G3" s="144">
        <f>IF(RefStr!C12&lt;&gt;"",INT(VALUE(MID(RefStr!C12,1,4))),0)</f>
        <v>2022</v>
      </c>
      <c r="H3" s="148">
        <f>IF(RefStr!C12&lt;&gt;"",INT(VALUE(MID(RefStr!C12,6,2))),0)</f>
        <v>6</v>
      </c>
      <c r="I3" s="149">
        <f>RefStr!C10</f>
        <v>31</v>
      </c>
      <c r="J3" s="150" t="str">
        <f>RefStr!H7</f>
        <v>DA</v>
      </c>
      <c r="K3" s="148" t="str">
        <f>RefStr!H9</f>
        <v>NE</v>
      </c>
      <c r="L3" s="148" t="str">
        <f>RefStr!H10</f>
        <v>NE</v>
      </c>
      <c r="M3" s="148" t="str">
        <f>RefStr!H8</f>
        <v>NE</v>
      </c>
      <c r="N3" s="148" t="str">
        <f>RefStr!H11</f>
        <v>DA</v>
      </c>
      <c r="O3" s="151">
        <f>RefStr!C6</f>
        <v>13551</v>
      </c>
      <c r="P3" s="80"/>
    </row>
    <row r="4" spans="1:16" ht="19.5" customHeight="1" x14ac:dyDescent="0.2">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3020</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3218</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3219</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3220</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3221</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3223</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3225</v>
      </c>
      <c r="D224" s="143"/>
      <c r="E224" s="80">
        <f t="shared" si="20"/>
        <v>0</v>
      </c>
      <c r="F224" s="80">
        <f t="shared" si="21"/>
        <v>1</v>
      </c>
      <c r="G224" s="80"/>
      <c r="H224" s="80"/>
      <c r="I224" s="80"/>
      <c r="J224" s="80"/>
      <c r="K224" s="80"/>
      <c r="L224" s="80">
        <f>IF(AND('PR-RAS'!D214&gt;0,'PR-RAS'!D758=0),1,0)</f>
        <v>1</v>
      </c>
      <c r="M224" s="80">
        <f>IF(AND('PR-RAS'!E214&gt;0,'PR-RAS'!E758=0),1,0)</f>
        <v>1</v>
      </c>
      <c r="N224" s="80"/>
      <c r="O224" s="80"/>
      <c r="P224" s="80"/>
    </row>
    <row r="225" spans="1:16" ht="15" customHeight="1" x14ac:dyDescent="0.2">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3296</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c r="D1" s="322"/>
    </row>
    <row r="2" spans="1:17" ht="33" customHeight="1" x14ac:dyDescent="0.2">
      <c r="A2" s="385" t="s">
        <v>3298</v>
      </c>
      <c r="B2" s="386"/>
      <c r="C2" s="383"/>
      <c r="D2" s="4"/>
      <c r="E2" s="4"/>
      <c r="F2" s="4"/>
      <c r="G2" s="4"/>
      <c r="H2" s="4"/>
      <c r="I2" s="4"/>
      <c r="J2" s="4"/>
      <c r="K2" s="4"/>
      <c r="L2" s="4"/>
      <c r="M2" s="4"/>
      <c r="N2" s="4"/>
      <c r="O2" s="4"/>
      <c r="P2" s="4"/>
      <c r="Q2" s="4"/>
    </row>
    <row r="3" spans="1:17" ht="18.75" customHeight="1" x14ac:dyDescent="0.2">
      <c r="A3" s="43" t="s">
        <v>3299</v>
      </c>
      <c r="B3" s="387" t="s">
        <v>3300</v>
      </c>
      <c r="C3" s="383"/>
      <c r="D3" s="4"/>
      <c r="E3" s="4"/>
      <c r="F3" s="4"/>
      <c r="G3" s="4"/>
      <c r="H3" s="4"/>
      <c r="I3" s="4"/>
      <c r="J3" s="4"/>
      <c r="K3" s="4"/>
      <c r="L3" s="4"/>
      <c r="M3" s="4"/>
      <c r="N3" s="4"/>
      <c r="O3" s="4"/>
      <c r="P3" s="4"/>
      <c r="Q3" s="4"/>
    </row>
    <row r="4" spans="1:17" ht="37.5" hidden="1" customHeight="1" x14ac:dyDescent="0.2">
      <c r="A4" s="44" t="s">
        <v>3301</v>
      </c>
      <c r="B4" s="382" t="s">
        <v>3302</v>
      </c>
      <c r="C4" s="383"/>
      <c r="D4" s="4"/>
      <c r="E4" s="4"/>
      <c r="F4" s="4"/>
      <c r="G4" s="4"/>
      <c r="H4" s="4"/>
      <c r="I4" s="4"/>
      <c r="J4" s="4"/>
      <c r="K4" s="4"/>
      <c r="L4" s="4"/>
      <c r="M4" s="4"/>
      <c r="N4" s="4"/>
      <c r="O4" s="4"/>
      <c r="P4" s="4"/>
      <c r="Q4" s="4"/>
    </row>
    <row r="5" spans="1:17" ht="48" hidden="1" customHeight="1" x14ac:dyDescent="0.2">
      <c r="A5" s="44" t="s">
        <v>3301</v>
      </c>
      <c r="B5" s="382" t="s">
        <v>3303</v>
      </c>
      <c r="C5" s="383"/>
      <c r="D5" s="4"/>
      <c r="E5" s="4"/>
      <c r="F5" s="4"/>
      <c r="G5" s="4"/>
      <c r="H5" s="4"/>
      <c r="I5" s="4"/>
      <c r="J5" s="4"/>
      <c r="K5" s="4"/>
      <c r="L5" s="4"/>
      <c r="M5" s="4"/>
      <c r="N5" s="4"/>
      <c r="O5" s="4"/>
      <c r="P5" s="4"/>
      <c r="Q5" s="4"/>
    </row>
    <row r="6" spans="1:17" ht="59.25" hidden="1" customHeight="1" x14ac:dyDescent="0.2">
      <c r="A6" s="44" t="s">
        <v>3301</v>
      </c>
      <c r="B6" s="382" t="s">
        <v>3304</v>
      </c>
      <c r="C6" s="383"/>
      <c r="D6" s="4"/>
      <c r="E6" s="4"/>
      <c r="F6" s="4"/>
      <c r="G6" s="4"/>
      <c r="H6" s="4"/>
      <c r="I6" s="4"/>
      <c r="J6" s="4"/>
      <c r="K6" s="4"/>
      <c r="L6" s="4"/>
      <c r="M6" s="4"/>
      <c r="N6" s="4"/>
      <c r="O6" s="4"/>
      <c r="P6" s="4"/>
      <c r="Q6" s="4"/>
    </row>
    <row r="7" spans="1:17" ht="48" hidden="1" customHeight="1" x14ac:dyDescent="0.2">
      <c r="A7" s="44" t="s">
        <v>3305</v>
      </c>
      <c r="B7" s="382" t="s">
        <v>3306</v>
      </c>
      <c r="C7" s="383"/>
      <c r="D7" s="4"/>
      <c r="E7" s="4"/>
      <c r="F7" s="4"/>
      <c r="G7" s="4"/>
      <c r="H7" s="4"/>
      <c r="I7" s="4"/>
      <c r="J7" s="4"/>
      <c r="K7" s="4"/>
      <c r="L7" s="4"/>
      <c r="M7" s="4"/>
      <c r="N7" s="4"/>
      <c r="O7" s="4"/>
      <c r="P7" s="4"/>
      <c r="Q7" s="4"/>
    </row>
    <row r="8" spans="1:17" ht="41.25" hidden="1" customHeight="1" x14ac:dyDescent="0.2">
      <c r="A8" s="44" t="s">
        <v>3307</v>
      </c>
      <c r="B8" s="382" t="s">
        <v>3308</v>
      </c>
      <c r="C8" s="383"/>
      <c r="D8" s="4"/>
      <c r="E8" s="4"/>
      <c r="F8" s="4"/>
      <c r="G8" s="4"/>
      <c r="H8" s="4"/>
      <c r="I8" s="4"/>
      <c r="J8" s="4"/>
      <c r="K8" s="4"/>
      <c r="L8" s="4"/>
      <c r="M8" s="4"/>
      <c r="N8" s="4"/>
      <c r="O8" s="4"/>
      <c r="P8" s="4"/>
      <c r="Q8" s="4"/>
    </row>
    <row r="9" spans="1:17" ht="59.25" hidden="1" customHeight="1" x14ac:dyDescent="0.2">
      <c r="A9" s="44" t="s">
        <v>3309</v>
      </c>
      <c r="B9" s="382" t="s">
        <v>3310</v>
      </c>
      <c r="C9" s="383"/>
      <c r="D9" s="4"/>
      <c r="E9" s="4"/>
      <c r="F9" s="4"/>
      <c r="G9" s="4"/>
      <c r="H9" s="4"/>
      <c r="I9" s="4"/>
      <c r="J9" s="4"/>
      <c r="K9" s="4"/>
      <c r="L9" s="4"/>
      <c r="M9" s="4"/>
      <c r="N9" s="4"/>
      <c r="O9" s="4"/>
      <c r="P9" s="4"/>
      <c r="Q9" s="4"/>
    </row>
    <row r="10" spans="1:17" ht="61.5" hidden="1" customHeight="1" x14ac:dyDescent="0.2">
      <c r="A10" s="44" t="s">
        <v>3309</v>
      </c>
      <c r="B10" s="382" t="s">
        <v>3311</v>
      </c>
      <c r="C10" s="383"/>
      <c r="D10" s="4"/>
      <c r="E10" s="4"/>
      <c r="F10" s="4"/>
      <c r="G10" s="4"/>
      <c r="H10" s="4"/>
      <c r="I10" s="4"/>
      <c r="J10" s="4"/>
      <c r="K10" s="4"/>
      <c r="L10" s="4"/>
      <c r="M10" s="4"/>
      <c r="N10" s="4"/>
      <c r="O10" s="4"/>
      <c r="P10" s="4"/>
      <c r="Q10" s="4"/>
    </row>
    <row r="11" spans="1:17" ht="43.5" hidden="1" customHeight="1" x14ac:dyDescent="0.2">
      <c r="A11" s="44" t="s">
        <v>3309</v>
      </c>
      <c r="B11" s="382" t="s">
        <v>3312</v>
      </c>
      <c r="C11" s="383"/>
      <c r="D11" s="4"/>
      <c r="E11" s="4"/>
      <c r="F11" s="4"/>
      <c r="G11" s="4"/>
      <c r="H11" s="4"/>
      <c r="I11" s="4"/>
      <c r="J11" s="4"/>
      <c r="K11" s="4"/>
      <c r="L11" s="4"/>
      <c r="M11" s="4"/>
      <c r="N11" s="4"/>
      <c r="O11" s="4"/>
      <c r="P11" s="4"/>
      <c r="Q11" s="4"/>
    </row>
    <row r="12" spans="1:17" ht="27.75" hidden="1" customHeight="1" x14ac:dyDescent="0.2">
      <c r="A12" s="44" t="s">
        <v>3313</v>
      </c>
      <c r="B12" s="382" t="s">
        <v>3314</v>
      </c>
      <c r="C12" s="383"/>
      <c r="D12" s="4"/>
      <c r="E12" s="4"/>
      <c r="F12" s="4"/>
      <c r="G12" s="4"/>
      <c r="H12" s="4"/>
      <c r="I12" s="4"/>
      <c r="J12" s="4"/>
      <c r="K12" s="4"/>
      <c r="L12" s="4"/>
      <c r="M12" s="4"/>
      <c r="N12" s="4"/>
      <c r="O12" s="4"/>
      <c r="P12" s="4"/>
      <c r="Q12" s="4"/>
    </row>
    <row r="13" spans="1:17" ht="27.75" hidden="1" customHeight="1" x14ac:dyDescent="0.2">
      <c r="A13" s="44" t="s">
        <v>3315</v>
      </c>
      <c r="B13" s="382" t="s">
        <v>3316</v>
      </c>
      <c r="C13" s="383"/>
      <c r="D13" s="4"/>
      <c r="E13" s="4"/>
      <c r="F13" s="4"/>
      <c r="G13" s="4"/>
      <c r="H13" s="4"/>
      <c r="I13" s="4"/>
      <c r="J13" s="4"/>
      <c r="K13" s="4"/>
      <c r="L13" s="4"/>
      <c r="M13" s="4"/>
      <c r="N13" s="4"/>
      <c r="O13" s="4"/>
      <c r="P13" s="4"/>
      <c r="Q13" s="4"/>
    </row>
    <row r="14" spans="1:17" ht="45.75" hidden="1" customHeight="1" x14ac:dyDescent="0.2">
      <c r="A14" s="44" t="s">
        <v>3317</v>
      </c>
      <c r="B14" s="382" t="s">
        <v>3318</v>
      </c>
      <c r="C14" s="383"/>
      <c r="D14" s="4"/>
      <c r="E14" s="4"/>
      <c r="F14" s="4"/>
      <c r="G14" s="4"/>
      <c r="H14" s="4"/>
      <c r="I14" s="4"/>
      <c r="J14" s="4"/>
      <c r="K14" s="4"/>
      <c r="L14" s="4"/>
      <c r="M14" s="4"/>
      <c r="N14" s="4"/>
      <c r="O14" s="4"/>
      <c r="P14" s="4"/>
      <c r="Q14" s="4"/>
    </row>
    <row r="15" spans="1:17" ht="45.75" hidden="1" customHeight="1" x14ac:dyDescent="0.2">
      <c r="A15" s="44" t="s">
        <v>3319</v>
      </c>
      <c r="B15" s="382" t="s">
        <v>3320</v>
      </c>
      <c r="C15" s="383"/>
      <c r="D15" s="4"/>
      <c r="E15" s="4"/>
      <c r="F15" s="4"/>
      <c r="G15" s="4"/>
      <c r="H15" s="4"/>
      <c r="I15" s="4"/>
      <c r="J15" s="4"/>
      <c r="K15" s="4"/>
      <c r="L15" s="4"/>
      <c r="M15" s="4"/>
      <c r="N15" s="4"/>
      <c r="O15" s="4"/>
      <c r="P15" s="4"/>
      <c r="Q15" s="4"/>
    </row>
    <row r="16" spans="1:17" ht="51" hidden="1" customHeight="1" x14ac:dyDescent="0.2">
      <c r="A16" s="44" t="s">
        <v>3321</v>
      </c>
      <c r="B16" s="382" t="s">
        <v>3322</v>
      </c>
      <c r="C16" s="383"/>
      <c r="D16" s="4"/>
      <c r="E16" s="4"/>
      <c r="F16" s="4"/>
      <c r="G16" s="4"/>
      <c r="H16" s="4"/>
      <c r="I16" s="4"/>
      <c r="J16" s="4"/>
      <c r="K16" s="4"/>
      <c r="L16" s="4"/>
      <c r="M16" s="4"/>
      <c r="N16" s="4"/>
      <c r="O16" s="4"/>
      <c r="P16" s="4"/>
      <c r="Q16" s="4"/>
    </row>
    <row r="17" spans="1:17" ht="27.75" hidden="1" customHeight="1" x14ac:dyDescent="0.2">
      <c r="A17" s="44" t="s">
        <v>3323</v>
      </c>
      <c r="B17" s="382" t="s">
        <v>3324</v>
      </c>
      <c r="C17" s="383"/>
      <c r="D17" s="4"/>
      <c r="E17" s="4"/>
      <c r="F17" s="4"/>
      <c r="G17" s="4"/>
      <c r="H17" s="4"/>
      <c r="I17" s="4"/>
      <c r="J17" s="4"/>
      <c r="K17" s="4"/>
      <c r="L17" s="4"/>
      <c r="M17" s="4"/>
      <c r="N17" s="4"/>
      <c r="O17" s="4"/>
      <c r="P17" s="4"/>
      <c r="Q17" s="4"/>
    </row>
    <row r="18" spans="1:17" ht="27.75" hidden="1" customHeight="1" x14ac:dyDescent="0.2">
      <c r="A18" s="44" t="s">
        <v>3325</v>
      </c>
      <c r="B18" s="382" t="s">
        <v>3326</v>
      </c>
      <c r="C18" s="383"/>
      <c r="D18" s="4"/>
      <c r="E18" s="4"/>
      <c r="F18" s="4"/>
      <c r="G18" s="4"/>
      <c r="H18" s="4"/>
      <c r="I18" s="4"/>
      <c r="J18" s="4"/>
      <c r="K18" s="4"/>
      <c r="L18" s="4"/>
      <c r="M18" s="4"/>
      <c r="N18" s="4"/>
      <c r="O18" s="4"/>
      <c r="P18" s="4"/>
      <c r="Q18" s="4"/>
    </row>
    <row r="19" spans="1:17" ht="45" hidden="1" customHeight="1" x14ac:dyDescent="0.2">
      <c r="A19" s="44" t="s">
        <v>3325</v>
      </c>
      <c r="B19" s="382" t="s">
        <v>3327</v>
      </c>
      <c r="C19" s="383"/>
      <c r="D19" s="4"/>
      <c r="E19" s="4"/>
      <c r="F19" s="4"/>
      <c r="G19" s="4"/>
      <c r="H19" s="4"/>
      <c r="I19" s="4"/>
      <c r="J19" s="4"/>
      <c r="K19" s="4"/>
      <c r="L19" s="4"/>
      <c r="M19" s="4"/>
      <c r="N19" s="4"/>
      <c r="O19" s="4"/>
      <c r="P19" s="4"/>
      <c r="Q19" s="4"/>
    </row>
    <row r="20" spans="1:17" ht="45" hidden="1" customHeight="1" x14ac:dyDescent="0.2">
      <c r="A20" s="44" t="s">
        <v>3328</v>
      </c>
      <c r="B20" s="382" t="s">
        <v>3329</v>
      </c>
      <c r="C20" s="383"/>
      <c r="D20" s="4"/>
      <c r="E20" s="4"/>
      <c r="F20" s="4"/>
      <c r="G20" s="4"/>
      <c r="H20" s="4"/>
      <c r="I20" s="4"/>
      <c r="J20" s="4"/>
      <c r="K20" s="4"/>
      <c r="L20" s="4"/>
      <c r="M20" s="4"/>
      <c r="N20" s="4"/>
      <c r="O20" s="4"/>
      <c r="P20" s="4"/>
      <c r="Q20" s="4"/>
    </row>
    <row r="21" spans="1:17" ht="30" hidden="1" customHeight="1" x14ac:dyDescent="0.2">
      <c r="A21" s="44" t="s">
        <v>3330</v>
      </c>
      <c r="B21" s="382" t="s">
        <v>3331</v>
      </c>
      <c r="C21" s="383"/>
      <c r="D21" s="4"/>
      <c r="E21" s="4"/>
      <c r="F21" s="4"/>
      <c r="G21" s="4"/>
      <c r="H21" s="4"/>
      <c r="I21" s="4"/>
      <c r="J21" s="4"/>
      <c r="K21" s="4"/>
      <c r="L21" s="4"/>
      <c r="M21" s="4"/>
      <c r="N21" s="4"/>
      <c r="O21" s="4"/>
      <c r="P21" s="4"/>
      <c r="Q21" s="4"/>
    </row>
    <row r="22" spans="1:17" ht="30" hidden="1" customHeight="1" x14ac:dyDescent="0.2">
      <c r="A22" s="44" t="s">
        <v>3332</v>
      </c>
      <c r="B22" s="382" t="s">
        <v>3333</v>
      </c>
      <c r="C22" s="383"/>
      <c r="D22" s="4"/>
      <c r="E22" s="4"/>
      <c r="F22" s="4"/>
      <c r="G22" s="4"/>
      <c r="H22" s="4"/>
      <c r="I22" s="4"/>
      <c r="J22" s="4"/>
      <c r="K22" s="4"/>
      <c r="L22" s="4"/>
      <c r="M22" s="4"/>
      <c r="N22" s="4"/>
      <c r="O22" s="4"/>
      <c r="P22" s="4"/>
      <c r="Q22" s="4"/>
    </row>
    <row r="23" spans="1:17" ht="30" hidden="1" customHeight="1" x14ac:dyDescent="0.2">
      <c r="A23" s="44" t="s">
        <v>3334</v>
      </c>
      <c r="B23" s="382" t="s">
        <v>3335</v>
      </c>
      <c r="C23" s="383"/>
      <c r="D23" s="4"/>
      <c r="E23" s="4"/>
      <c r="F23" s="4"/>
      <c r="G23" s="4"/>
      <c r="H23" s="4"/>
      <c r="I23" s="4"/>
      <c r="J23" s="4"/>
      <c r="K23" s="4"/>
      <c r="L23" s="4"/>
      <c r="M23" s="4"/>
      <c r="N23" s="4"/>
      <c r="O23" s="4"/>
      <c r="P23" s="4"/>
      <c r="Q23" s="4"/>
    </row>
    <row r="24" spans="1:17" ht="30" hidden="1" customHeight="1" x14ac:dyDescent="0.2">
      <c r="A24" s="44" t="s">
        <v>3336</v>
      </c>
      <c r="B24" s="382" t="s">
        <v>3337</v>
      </c>
      <c r="C24" s="383"/>
      <c r="D24" s="4"/>
      <c r="E24" s="4"/>
      <c r="F24" s="4"/>
      <c r="G24" s="4"/>
      <c r="H24" s="4"/>
      <c r="I24" s="4"/>
      <c r="J24" s="4"/>
      <c r="K24" s="4"/>
      <c r="L24" s="4"/>
      <c r="M24" s="4"/>
      <c r="N24" s="4"/>
      <c r="O24" s="4"/>
      <c r="P24" s="4"/>
      <c r="Q24" s="4"/>
    </row>
    <row r="25" spans="1:17" ht="30" hidden="1" customHeight="1" x14ac:dyDescent="0.2">
      <c r="A25" s="44" t="s">
        <v>3338</v>
      </c>
      <c r="B25" s="382" t="s">
        <v>3339</v>
      </c>
      <c r="C25" s="383"/>
      <c r="D25" s="4"/>
      <c r="E25" s="4"/>
      <c r="F25" s="4"/>
      <c r="G25" s="4"/>
      <c r="H25" s="4"/>
      <c r="I25" s="4"/>
      <c r="J25" s="4"/>
      <c r="K25" s="4"/>
      <c r="L25" s="4"/>
      <c r="M25" s="4"/>
      <c r="N25" s="4"/>
      <c r="O25" s="4"/>
      <c r="P25" s="4"/>
      <c r="Q25" s="4"/>
    </row>
    <row r="26" spans="1:17" ht="30" hidden="1" customHeight="1" x14ac:dyDescent="0.2">
      <c r="A26" s="44" t="s">
        <v>3340</v>
      </c>
      <c r="B26" s="382" t="s">
        <v>3341</v>
      </c>
      <c r="C26" s="383"/>
      <c r="D26" s="4"/>
      <c r="E26" s="4"/>
      <c r="F26" s="4"/>
      <c r="G26" s="4"/>
      <c r="H26" s="4"/>
      <c r="I26" s="4"/>
      <c r="J26" s="4"/>
      <c r="K26" s="4"/>
      <c r="L26" s="4"/>
      <c r="M26" s="4"/>
      <c r="N26" s="4"/>
      <c r="O26" s="4"/>
      <c r="P26" s="4"/>
      <c r="Q26" s="4"/>
    </row>
    <row r="27" spans="1:17" ht="70.5" hidden="1" customHeight="1" x14ac:dyDescent="0.2">
      <c r="A27" s="44" t="s">
        <v>3342</v>
      </c>
      <c r="B27" s="382" t="s">
        <v>3343</v>
      </c>
      <c r="C27" s="383"/>
      <c r="D27" s="4"/>
      <c r="E27" s="4"/>
      <c r="F27" s="4"/>
      <c r="G27" s="4"/>
      <c r="H27" s="4"/>
      <c r="I27" s="4"/>
      <c r="J27" s="4"/>
      <c r="K27" s="4"/>
      <c r="L27" s="4"/>
      <c r="M27" s="4"/>
      <c r="N27" s="4"/>
      <c r="O27" s="4"/>
      <c r="P27" s="4"/>
      <c r="Q27" s="4"/>
    </row>
    <row r="28" spans="1:17" ht="48" hidden="1" customHeight="1" x14ac:dyDescent="0.2">
      <c r="A28" s="44" t="s">
        <v>3344</v>
      </c>
      <c r="B28" s="382" t="s">
        <v>3345</v>
      </c>
      <c r="C28" s="383"/>
      <c r="D28" s="4"/>
      <c r="E28" s="4"/>
      <c r="F28" s="4"/>
      <c r="G28" s="4"/>
      <c r="H28" s="4"/>
      <c r="I28" s="4"/>
      <c r="J28" s="4"/>
      <c r="K28" s="4"/>
      <c r="L28" s="4"/>
      <c r="M28" s="4"/>
      <c r="N28" s="4"/>
      <c r="O28" s="4"/>
      <c r="P28" s="4"/>
      <c r="Q28" s="4"/>
    </row>
    <row r="29" spans="1:17" ht="100.5" hidden="1" customHeight="1" x14ac:dyDescent="0.2">
      <c r="A29" s="44" t="s">
        <v>3346</v>
      </c>
      <c r="B29" s="382" t="s">
        <v>3347</v>
      </c>
      <c r="C29" s="383"/>
      <c r="D29" s="4"/>
      <c r="E29" s="4"/>
      <c r="F29" s="4"/>
      <c r="G29" s="4"/>
      <c r="H29" s="4"/>
      <c r="I29" s="4"/>
      <c r="J29" s="4"/>
      <c r="K29" s="4"/>
      <c r="L29" s="4"/>
      <c r="M29" s="4"/>
      <c r="N29" s="4"/>
      <c r="O29" s="4"/>
      <c r="P29" s="4"/>
      <c r="Q29" s="4"/>
    </row>
    <row r="30" spans="1:17" ht="45" hidden="1" customHeight="1" x14ac:dyDescent="0.2">
      <c r="A30" s="44" t="s">
        <v>3348</v>
      </c>
      <c r="B30" s="382" t="s">
        <v>3349</v>
      </c>
      <c r="C30" s="383"/>
      <c r="D30" s="4"/>
      <c r="E30" s="4"/>
      <c r="F30" s="4"/>
      <c r="G30" s="4"/>
      <c r="H30" s="4"/>
      <c r="I30" s="4"/>
      <c r="J30" s="4"/>
      <c r="K30" s="4"/>
      <c r="L30" s="4"/>
      <c r="M30" s="4"/>
      <c r="N30" s="4"/>
      <c r="O30" s="4"/>
      <c r="P30" s="4"/>
      <c r="Q30" s="4"/>
    </row>
    <row r="31" spans="1:17" ht="45" hidden="1" customHeight="1" x14ac:dyDescent="0.2">
      <c r="A31" s="44" t="s">
        <v>3350</v>
      </c>
      <c r="B31" s="382" t="s">
        <v>3351</v>
      </c>
      <c r="C31" s="383"/>
      <c r="D31" s="4"/>
      <c r="E31" s="4"/>
      <c r="F31" s="4"/>
      <c r="G31" s="4"/>
      <c r="H31" s="4"/>
      <c r="I31" s="4"/>
      <c r="J31" s="4"/>
      <c r="K31" s="4"/>
      <c r="L31" s="4"/>
      <c r="M31" s="4"/>
      <c r="N31" s="4"/>
      <c r="O31" s="4"/>
      <c r="P31" s="4"/>
      <c r="Q31" s="4"/>
    </row>
    <row r="32" spans="1:17" ht="45" hidden="1" customHeight="1" x14ac:dyDescent="0.2">
      <c r="A32" s="44" t="s">
        <v>3352</v>
      </c>
      <c r="B32" s="382" t="s">
        <v>3353</v>
      </c>
      <c r="C32" s="383"/>
      <c r="D32" s="4"/>
      <c r="E32" s="4"/>
      <c r="F32" s="4"/>
      <c r="G32" s="4"/>
      <c r="H32" s="4"/>
      <c r="I32" s="4"/>
      <c r="J32" s="4"/>
      <c r="K32" s="4"/>
      <c r="L32" s="4"/>
      <c r="M32" s="4"/>
      <c r="N32" s="4"/>
      <c r="O32" s="4"/>
      <c r="P32" s="4"/>
      <c r="Q32" s="4"/>
    </row>
    <row r="33" spans="1:21" ht="72" hidden="1" customHeight="1" x14ac:dyDescent="0.2">
      <c r="A33" s="44" t="s">
        <v>3354</v>
      </c>
      <c r="B33" s="382" t="s">
        <v>3355</v>
      </c>
      <c r="C33" s="383"/>
      <c r="D33" s="4"/>
      <c r="E33" s="4"/>
      <c r="F33" s="4"/>
      <c r="G33" s="4"/>
      <c r="H33" s="4"/>
      <c r="I33" s="4"/>
      <c r="J33" s="4"/>
      <c r="K33" s="4"/>
      <c r="L33" s="4"/>
      <c r="M33" s="4"/>
      <c r="N33" s="4"/>
      <c r="O33" s="4"/>
      <c r="P33" s="4"/>
      <c r="Q33" s="4"/>
    </row>
    <row r="34" spans="1:21" ht="79.5" hidden="1" customHeight="1" x14ac:dyDescent="0.2">
      <c r="A34" s="44" t="s">
        <v>3356</v>
      </c>
      <c r="B34" s="382" t="s">
        <v>3357</v>
      </c>
      <c r="C34" s="383"/>
      <c r="D34" s="4"/>
      <c r="E34" s="4"/>
      <c r="F34" s="4"/>
      <c r="G34" s="4"/>
      <c r="H34" s="4"/>
      <c r="I34" s="4"/>
      <c r="J34" s="4"/>
      <c r="K34" s="4"/>
      <c r="L34" s="4"/>
      <c r="M34" s="4"/>
      <c r="N34" s="4"/>
      <c r="O34" s="4"/>
      <c r="P34" s="4"/>
      <c r="Q34" s="4"/>
    </row>
    <row r="35" spans="1:21" ht="70.5" hidden="1" customHeight="1" x14ac:dyDescent="0.2">
      <c r="A35" s="44" t="s">
        <v>3358</v>
      </c>
      <c r="B35" s="382" t="s">
        <v>3359</v>
      </c>
      <c r="C35" s="383"/>
      <c r="D35" s="4"/>
      <c r="E35" s="4"/>
      <c r="F35" s="4"/>
      <c r="G35" s="4"/>
      <c r="H35" s="4"/>
      <c r="I35" s="4"/>
      <c r="J35" s="4"/>
      <c r="K35" s="4"/>
      <c r="L35" s="4"/>
      <c r="M35" s="4"/>
      <c r="N35" s="4"/>
      <c r="O35" s="4"/>
      <c r="P35" s="4"/>
      <c r="Q35" s="4"/>
    </row>
    <row r="36" spans="1:21" ht="45.75" hidden="1" customHeight="1" x14ac:dyDescent="0.2">
      <c r="A36" s="44" t="s">
        <v>3360</v>
      </c>
      <c r="B36" s="382" t="s">
        <v>3361</v>
      </c>
      <c r="C36" s="383"/>
      <c r="D36" s="4"/>
      <c r="E36" s="4"/>
      <c r="F36" s="4"/>
      <c r="G36" s="4"/>
      <c r="H36" s="4"/>
      <c r="I36" s="4"/>
      <c r="J36" s="4"/>
      <c r="K36" s="4"/>
      <c r="L36" s="4"/>
      <c r="M36" s="4"/>
      <c r="N36" s="4"/>
      <c r="O36" s="4"/>
      <c r="P36" s="4"/>
      <c r="Q36" s="4"/>
    </row>
    <row r="37" spans="1:21" ht="54.75" hidden="1" customHeight="1" x14ac:dyDescent="0.2">
      <c r="A37" s="44" t="s">
        <v>3362</v>
      </c>
      <c r="B37" s="382" t="s">
        <v>3363</v>
      </c>
      <c r="C37" s="383"/>
      <c r="D37" s="4"/>
      <c r="E37" s="4"/>
      <c r="F37" s="4"/>
      <c r="G37" s="4"/>
      <c r="H37" s="4"/>
      <c r="I37" s="4"/>
      <c r="J37" s="4"/>
      <c r="K37" s="4"/>
      <c r="L37" s="4"/>
      <c r="M37" s="4"/>
      <c r="N37" s="4"/>
      <c r="O37" s="4"/>
      <c r="P37" s="4"/>
      <c r="Q37" s="4"/>
    </row>
    <row r="38" spans="1:21" ht="37.5" hidden="1" customHeight="1" x14ac:dyDescent="0.2">
      <c r="A38" s="44" t="s">
        <v>3364</v>
      </c>
      <c r="B38" s="382" t="s">
        <v>3365</v>
      </c>
      <c r="C38" s="383"/>
      <c r="D38" s="4"/>
      <c r="E38" s="4"/>
      <c r="F38" s="4"/>
      <c r="G38" s="4"/>
      <c r="H38" s="4"/>
      <c r="I38" s="4"/>
      <c r="J38" s="4"/>
      <c r="K38" s="4"/>
      <c r="L38" s="4"/>
      <c r="M38" s="4"/>
      <c r="N38" s="4"/>
      <c r="O38" s="4"/>
      <c r="P38" s="4"/>
      <c r="Q38" s="4"/>
    </row>
    <row r="39" spans="1:21" ht="61.5" hidden="1" customHeight="1" x14ac:dyDescent="0.2">
      <c r="A39" s="44" t="s">
        <v>3366</v>
      </c>
      <c r="B39" s="382" t="s">
        <v>3367</v>
      </c>
      <c r="C39" s="383"/>
      <c r="D39" s="4"/>
      <c r="E39" s="4"/>
      <c r="F39" s="4"/>
      <c r="G39" s="4"/>
      <c r="H39" s="4"/>
      <c r="I39" s="4"/>
      <c r="J39" s="4"/>
      <c r="K39" s="4"/>
      <c r="L39" s="4"/>
      <c r="M39" s="4"/>
      <c r="N39" s="4"/>
      <c r="O39" s="4"/>
      <c r="P39" s="4"/>
      <c r="Q39" s="4"/>
    </row>
    <row r="40" spans="1:21" ht="53.25" hidden="1" customHeight="1" x14ac:dyDescent="0.2">
      <c r="A40" s="44" t="s">
        <v>3368</v>
      </c>
      <c r="B40" s="382" t="s">
        <v>3369</v>
      </c>
      <c r="C40" s="383"/>
      <c r="D40" s="4"/>
      <c r="E40" s="4"/>
      <c r="F40" s="4"/>
      <c r="G40" s="4"/>
      <c r="H40" s="4"/>
      <c r="I40" s="4"/>
      <c r="J40" s="4"/>
      <c r="K40" s="4"/>
      <c r="L40" s="4"/>
      <c r="M40" s="4"/>
      <c r="N40" s="4"/>
      <c r="O40" s="4"/>
      <c r="P40" s="4"/>
      <c r="Q40" s="4"/>
    </row>
    <row r="41" spans="1:21" ht="73.5" hidden="1" customHeight="1" x14ac:dyDescent="0.2">
      <c r="A41" s="44" t="s">
        <v>3370</v>
      </c>
      <c r="B41" s="382" t="s">
        <v>3371</v>
      </c>
      <c r="C41" s="383"/>
      <c r="D41" s="4"/>
      <c r="E41" s="4"/>
      <c r="F41" s="4"/>
      <c r="G41" s="4"/>
      <c r="H41" s="4"/>
      <c r="I41" s="4"/>
      <c r="J41" s="4"/>
      <c r="K41" s="4"/>
      <c r="L41" s="4"/>
      <c r="M41" s="4"/>
      <c r="N41" s="4"/>
      <c r="O41" s="4"/>
      <c r="P41" s="4"/>
      <c r="Q41" s="4"/>
    </row>
    <row r="42" spans="1:21" ht="57.75" hidden="1" customHeight="1" x14ac:dyDescent="0.2">
      <c r="A42" s="44" t="s">
        <v>3372</v>
      </c>
      <c r="B42" s="382" t="s">
        <v>3373</v>
      </c>
      <c r="C42" s="383"/>
      <c r="D42" s="4"/>
      <c r="E42" s="4"/>
      <c r="F42" s="4"/>
      <c r="G42" s="4"/>
      <c r="H42" s="4"/>
      <c r="I42" s="4"/>
      <c r="J42" s="4"/>
      <c r="K42" s="4"/>
      <c r="L42" s="4"/>
      <c r="M42" s="4"/>
      <c r="N42" s="4"/>
      <c r="O42" s="4"/>
      <c r="P42" s="4"/>
      <c r="Q42" s="4"/>
    </row>
    <row r="43" spans="1:21" ht="84" hidden="1" customHeight="1" x14ac:dyDescent="0.2">
      <c r="A43" s="44" t="s">
        <v>3374</v>
      </c>
      <c r="B43" s="382" t="s">
        <v>3375</v>
      </c>
      <c r="C43" s="383"/>
      <c r="D43" s="4"/>
      <c r="E43" s="4"/>
      <c r="F43" s="4"/>
      <c r="G43" s="4"/>
      <c r="H43" s="4"/>
      <c r="I43" s="4"/>
      <c r="J43" s="4"/>
      <c r="K43" s="4"/>
      <c r="L43" s="4"/>
      <c r="M43" s="4"/>
      <c r="N43" s="4"/>
      <c r="O43" s="4"/>
      <c r="P43" s="4"/>
      <c r="Q43" s="4"/>
    </row>
    <row r="44" spans="1:21" ht="48" hidden="1" customHeight="1" x14ac:dyDescent="0.2">
      <c r="A44" s="44" t="s">
        <v>3376</v>
      </c>
      <c r="B44" s="382" t="s">
        <v>3377</v>
      </c>
      <c r="C44" s="383"/>
      <c r="D44" s="4"/>
      <c r="E44" s="4"/>
      <c r="F44" s="4"/>
      <c r="G44" s="4"/>
      <c r="H44" s="4"/>
      <c r="I44" s="4"/>
      <c r="J44" s="4"/>
      <c r="K44" s="4"/>
      <c r="L44" s="4"/>
      <c r="M44" s="4"/>
      <c r="N44" s="4"/>
      <c r="O44" s="4"/>
      <c r="P44" s="4"/>
      <c r="Q44" s="4"/>
    </row>
    <row r="45" spans="1:21" ht="57" hidden="1" customHeight="1" x14ac:dyDescent="0.2">
      <c r="A45" s="44" t="s">
        <v>3378</v>
      </c>
      <c r="B45" s="382" t="s">
        <v>3379</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3380</v>
      </c>
      <c r="B46" s="391" t="s">
        <v>3381</v>
      </c>
      <c r="C46" s="383"/>
      <c r="D46" s="42"/>
      <c r="E46" s="4"/>
      <c r="F46" s="4"/>
      <c r="G46" s="4"/>
      <c r="H46" s="4"/>
      <c r="I46" s="4"/>
      <c r="J46" s="4"/>
      <c r="K46" s="4"/>
      <c r="L46" s="4"/>
      <c r="M46" s="4"/>
      <c r="N46" s="4"/>
      <c r="O46" s="4"/>
      <c r="P46" s="4"/>
      <c r="Q46" s="4"/>
    </row>
    <row r="47" spans="1:21" ht="66" hidden="1" customHeight="1" x14ac:dyDescent="0.2">
      <c r="A47" s="50" t="s">
        <v>3382</v>
      </c>
      <c r="B47" s="392" t="s">
        <v>3383</v>
      </c>
      <c r="C47" s="392"/>
      <c r="D47" s="4"/>
      <c r="E47" s="4"/>
      <c r="F47" s="4"/>
      <c r="G47" s="4"/>
      <c r="H47" s="4"/>
      <c r="I47" s="4"/>
      <c r="J47" s="4"/>
      <c r="K47" s="4"/>
      <c r="L47" s="4"/>
      <c r="M47" s="4"/>
      <c r="N47" s="4"/>
      <c r="O47" s="4"/>
      <c r="P47" s="4"/>
      <c r="Q47" s="4"/>
    </row>
    <row r="48" spans="1:21" ht="123.75" customHeight="1" x14ac:dyDescent="0.2">
      <c r="A48" s="312" t="s">
        <v>3384</v>
      </c>
      <c r="B48" s="390" t="s">
        <v>3385</v>
      </c>
      <c r="C48" s="389"/>
      <c r="D48" s="4"/>
      <c r="E48" s="4"/>
      <c r="F48" s="4"/>
      <c r="G48" s="4"/>
      <c r="H48" s="4"/>
      <c r="I48" s="4"/>
      <c r="J48" s="4"/>
      <c r="K48" s="4"/>
      <c r="L48" s="4"/>
      <c r="M48" s="4"/>
      <c r="N48" s="4"/>
      <c r="O48" s="4"/>
      <c r="P48" s="4"/>
      <c r="Q48" s="4"/>
    </row>
    <row r="49" spans="1:17" s="306" customFormat="1" ht="34.5" customHeight="1" x14ac:dyDescent="0.2">
      <c r="A49" s="312" t="s">
        <v>3386</v>
      </c>
      <c r="B49" s="388" t="s">
        <v>3387</v>
      </c>
      <c r="C49" s="389"/>
      <c r="D49" s="4"/>
      <c r="E49" s="4"/>
      <c r="F49" s="4"/>
      <c r="G49" s="4"/>
      <c r="H49" s="4"/>
      <c r="I49" s="4"/>
      <c r="J49" s="4"/>
      <c r="K49" s="4"/>
      <c r="L49" s="4"/>
      <c r="M49" s="4"/>
      <c r="N49" s="4"/>
      <c r="O49" s="4"/>
      <c r="P49" s="4"/>
      <c r="Q49" s="4"/>
    </row>
    <row r="50" spans="1:17" s="313" customFormat="1" ht="34.5" customHeight="1" x14ac:dyDescent="0.2">
      <c r="A50" s="312" t="s">
        <v>3388</v>
      </c>
      <c r="B50" s="388" t="s">
        <v>3389</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2022-07-14T05:30:56Z</cp:lastPrinted>
  <dcterms:created xsi:type="dcterms:W3CDTF">2022-04-01T05:14:30Z</dcterms:created>
  <dcterms:modified xsi:type="dcterms:W3CDTF">2022-07-20T09:12:49Z</dcterms:modified>
</cp:coreProperties>
</file>